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640" windowHeight="9630" activeTab="6"/>
  </bookViews>
  <sheets>
    <sheet name="Rahnama Takmil" sheetId="18" r:id="rId1"/>
    <sheet name="payesh" sheetId="12" r:id="rId2"/>
    <sheet name="SHG" sheetId="13" r:id="rId3"/>
    <sheet name="Portfoilio" sheetId="14" r:id="rId4"/>
    <sheet name="Rosta" sheetId="15" r:id="rId5"/>
    <sheet name="Ziehesab" sheetId="16" r:id="rId6"/>
    <sheet name="Pardakhti" sheetId="20" r:id="rId7"/>
    <sheet name="Print Pardakhti" sheetId="19" r:id="rId8"/>
  </sheets>
  <definedNames>
    <definedName name="_xlnm.Print_Area" localSheetId="1">payesh!$A$1:$BL$176</definedName>
  </definedNames>
  <calcPr calcId="162913"/>
</workbook>
</file>

<file path=xl/calcChain.xml><?xml version="1.0" encoding="utf-8"?>
<calcChain xmlns="http://schemas.openxmlformats.org/spreadsheetml/2006/main">
  <c r="Z15" i="20" l="1"/>
  <c r="Y12" i="20"/>
  <c r="Z12" i="20"/>
  <c r="AA12" i="20" s="1"/>
  <c r="AA7" i="20"/>
  <c r="AA8" i="20"/>
  <c r="AA9" i="20"/>
  <c r="AA10" i="20"/>
  <c r="AA11" i="20"/>
  <c r="AA13" i="20"/>
  <c r="AA14" i="20"/>
  <c r="AA6" i="20"/>
  <c r="Z7" i="20"/>
  <c r="Z8" i="20"/>
  <c r="Z9" i="20"/>
  <c r="Z10" i="20"/>
  <c r="Z11" i="20"/>
  <c r="Z13" i="20"/>
  <c r="Z14" i="20"/>
  <c r="Z6" i="20"/>
  <c r="H10" i="20"/>
  <c r="O15" i="20"/>
  <c r="N15" i="20"/>
  <c r="O14" i="20" l="1"/>
  <c r="O13" i="20"/>
  <c r="O12" i="20"/>
  <c r="O11" i="20"/>
  <c r="O10" i="20"/>
  <c r="O9" i="20"/>
  <c r="O8" i="20"/>
  <c r="O7" i="20"/>
  <c r="O6" i="20"/>
  <c r="AH3" i="19" l="1"/>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AF12" i="19"/>
  <c r="AG12" i="19"/>
  <c r="AH12" i="19"/>
  <c r="AI12" i="19"/>
  <c r="AJ12" i="19"/>
  <c r="AK12"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AF13" i="19"/>
  <c r="AG13" i="19"/>
  <c r="AH13" i="19"/>
  <c r="AI13" i="19"/>
  <c r="AJ13" i="19"/>
  <c r="AK13"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AF14" i="19"/>
  <c r="AG14" i="19"/>
  <c r="AH14" i="19"/>
  <c r="AI14" i="19"/>
  <c r="AJ14" i="19"/>
  <c r="AK14"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CH3" i="20"/>
  <c r="CI3" i="20"/>
  <c r="CH4" i="20"/>
  <c r="CI4" i="20"/>
  <c r="CH5" i="20"/>
  <c r="CI5" i="20"/>
  <c r="CH6" i="20"/>
  <c r="CI6" i="20"/>
  <c r="CH7" i="20"/>
  <c r="CI7" i="20"/>
  <c r="CH8" i="20"/>
  <c r="CI8" i="20"/>
  <c r="CH9" i="20"/>
  <c r="CI9" i="20"/>
  <c r="CH10" i="20"/>
  <c r="CI10" i="20"/>
  <c r="CH11" i="20"/>
  <c r="CI11" i="20"/>
  <c r="CH12" i="20"/>
  <c r="CI12" i="20"/>
  <c r="CH13" i="20"/>
  <c r="CI13" i="20"/>
  <c r="CH14" i="20"/>
  <c r="CI14" i="20"/>
  <c r="BU3" i="20"/>
  <c r="BV3" i="20"/>
  <c r="BW3" i="20"/>
  <c r="BX3" i="20"/>
  <c r="BY3" i="20"/>
  <c r="BZ3" i="20"/>
  <c r="CA3" i="20"/>
  <c r="CB3" i="20"/>
  <c r="CC3" i="20"/>
  <c r="CD3" i="20"/>
  <c r="CE3" i="20"/>
  <c r="CF3" i="20"/>
  <c r="CG3" i="20"/>
  <c r="BU4" i="20"/>
  <c r="BV4" i="20"/>
  <c r="BW4" i="20"/>
  <c r="BX4" i="20"/>
  <c r="BY4" i="20"/>
  <c r="BZ4" i="20"/>
  <c r="CA4" i="20"/>
  <c r="CB4" i="20"/>
  <c r="CC4" i="20"/>
  <c r="CD4" i="20"/>
  <c r="CE4" i="20"/>
  <c r="CF4" i="20"/>
  <c r="CG4" i="20"/>
  <c r="BU5" i="20"/>
  <c r="BV5" i="20"/>
  <c r="BW5" i="20"/>
  <c r="BX5" i="20"/>
  <c r="BY5" i="20"/>
  <c r="BZ5" i="20"/>
  <c r="CA5" i="20"/>
  <c r="CB5" i="20"/>
  <c r="CC5" i="20"/>
  <c r="CD5" i="20"/>
  <c r="CE5" i="20"/>
  <c r="CF5" i="20"/>
  <c r="CG5" i="20"/>
  <c r="BU6" i="20"/>
  <c r="BV6" i="20"/>
  <c r="BW6" i="20"/>
  <c r="BX6" i="20"/>
  <c r="BY6" i="20"/>
  <c r="BZ6" i="20"/>
  <c r="CA6" i="20"/>
  <c r="CB6" i="20"/>
  <c r="CC6" i="20"/>
  <c r="CD6" i="20"/>
  <c r="CE6" i="20"/>
  <c r="CF6" i="20"/>
  <c r="CG6" i="20"/>
  <c r="BU7" i="20"/>
  <c r="BV7" i="20"/>
  <c r="BW7" i="20"/>
  <c r="BX7" i="20"/>
  <c r="BY7" i="20"/>
  <c r="BZ7" i="20"/>
  <c r="CA7" i="20"/>
  <c r="CB7" i="20"/>
  <c r="CC7" i="20"/>
  <c r="CD7" i="20"/>
  <c r="CE7" i="20"/>
  <c r="CF7" i="20"/>
  <c r="CG7" i="20"/>
  <c r="BU8" i="20"/>
  <c r="BV8" i="20"/>
  <c r="BW8" i="20"/>
  <c r="BX8" i="20"/>
  <c r="BY8" i="20"/>
  <c r="BZ8" i="20"/>
  <c r="CA8" i="20"/>
  <c r="CB8" i="20"/>
  <c r="CC8" i="20"/>
  <c r="CD8" i="20"/>
  <c r="CE8" i="20"/>
  <c r="CF8" i="20"/>
  <c r="CG8" i="20"/>
  <c r="BU9" i="20"/>
  <c r="BV9" i="20"/>
  <c r="BW9" i="20"/>
  <c r="BX9" i="20"/>
  <c r="BY9" i="20"/>
  <c r="BZ9" i="20"/>
  <c r="CA9" i="20"/>
  <c r="CB9" i="20"/>
  <c r="CC9" i="20"/>
  <c r="CD9" i="20"/>
  <c r="CE9" i="20"/>
  <c r="CF9" i="20"/>
  <c r="CG9" i="20"/>
  <c r="BU10" i="20"/>
  <c r="BV10" i="20"/>
  <c r="BW10" i="20"/>
  <c r="BX10" i="20"/>
  <c r="BY10" i="20"/>
  <c r="BZ10" i="20"/>
  <c r="CA10" i="20"/>
  <c r="CB10" i="20"/>
  <c r="CC10" i="20"/>
  <c r="CD10" i="20"/>
  <c r="CE10" i="20"/>
  <c r="CF10" i="20"/>
  <c r="CG10" i="20"/>
  <c r="BU11" i="20"/>
  <c r="BV11" i="20"/>
  <c r="BW11" i="20"/>
  <c r="BX11" i="20"/>
  <c r="BY11" i="20"/>
  <c r="BZ11" i="20"/>
  <c r="CA11" i="20"/>
  <c r="CB11" i="20"/>
  <c r="CC11" i="20"/>
  <c r="CD11" i="20"/>
  <c r="CE11" i="20"/>
  <c r="CF11" i="20"/>
  <c r="CG11" i="20"/>
  <c r="BU12" i="20"/>
  <c r="BV12" i="20"/>
  <c r="BW12" i="20"/>
  <c r="BX12" i="20"/>
  <c r="BY12" i="20"/>
  <c r="BZ12" i="20"/>
  <c r="CA12" i="20"/>
  <c r="CB12" i="20"/>
  <c r="CC12" i="20"/>
  <c r="CD12" i="20"/>
  <c r="CE12" i="20"/>
  <c r="CF12" i="20"/>
  <c r="CG12" i="20"/>
  <c r="BU13" i="20"/>
  <c r="BV13" i="20"/>
  <c r="BW13" i="20"/>
  <c r="BX13" i="20"/>
  <c r="BY13" i="20"/>
  <c r="BZ13" i="20"/>
  <c r="CA13" i="20"/>
  <c r="CB13" i="20"/>
  <c r="CC13" i="20"/>
  <c r="CD13" i="20"/>
  <c r="CE13" i="20"/>
  <c r="CF13" i="20"/>
  <c r="CG13" i="20"/>
  <c r="BU14" i="20"/>
  <c r="BV14" i="20"/>
  <c r="BW14" i="20"/>
  <c r="BX14" i="20"/>
  <c r="BY14" i="20"/>
  <c r="BZ14" i="20"/>
  <c r="CA14" i="20"/>
  <c r="CB14" i="20"/>
  <c r="CC14" i="20"/>
  <c r="CD14" i="20"/>
  <c r="CE14" i="20"/>
  <c r="CF14" i="20"/>
  <c r="CG14" i="20"/>
  <c r="BF3" i="20"/>
  <c r="BG3" i="20"/>
  <c r="BH3" i="20"/>
  <c r="BI3" i="20"/>
  <c r="BJ3" i="20"/>
  <c r="BK3" i="20"/>
  <c r="BL3" i="20"/>
  <c r="BM3" i="20"/>
  <c r="BN3" i="20"/>
  <c r="BO3" i="20"/>
  <c r="BP3" i="20"/>
  <c r="BQ3" i="20"/>
  <c r="BR3" i="20"/>
  <c r="BS3" i="20"/>
  <c r="BT3" i="20"/>
  <c r="BF4" i="20"/>
  <c r="BG4" i="20"/>
  <c r="BH4" i="20"/>
  <c r="BI4" i="20"/>
  <c r="BJ4" i="20"/>
  <c r="BK4" i="20"/>
  <c r="BL4" i="20"/>
  <c r="BM4" i="20"/>
  <c r="BN4" i="20"/>
  <c r="BO4" i="20"/>
  <c r="BP4" i="20"/>
  <c r="BQ4" i="20"/>
  <c r="BR4" i="20"/>
  <c r="BS4" i="20"/>
  <c r="BT4" i="20"/>
  <c r="BF5" i="20"/>
  <c r="BG5" i="20"/>
  <c r="BH5" i="20"/>
  <c r="BI5" i="20"/>
  <c r="BJ5" i="20"/>
  <c r="BK5" i="20"/>
  <c r="BL5" i="20"/>
  <c r="BM5" i="20"/>
  <c r="BN5" i="20"/>
  <c r="BO5" i="20"/>
  <c r="BP5" i="20"/>
  <c r="BQ5" i="20"/>
  <c r="BR5" i="20"/>
  <c r="BS5" i="20"/>
  <c r="BT5" i="20"/>
  <c r="BF6" i="20"/>
  <c r="BG6" i="20"/>
  <c r="BH6" i="20"/>
  <c r="BI6" i="20"/>
  <c r="BJ6" i="20"/>
  <c r="BK6" i="20"/>
  <c r="BL6" i="20"/>
  <c r="BM6" i="20"/>
  <c r="BN6" i="20"/>
  <c r="BO6" i="20"/>
  <c r="BP6" i="20"/>
  <c r="BQ6" i="20"/>
  <c r="BR6" i="20"/>
  <c r="BS6" i="20"/>
  <c r="BT6" i="20"/>
  <c r="BF7" i="20"/>
  <c r="BG7" i="20"/>
  <c r="BH7" i="20"/>
  <c r="BI7" i="20"/>
  <c r="BJ7" i="20"/>
  <c r="BK7" i="20"/>
  <c r="BL7" i="20"/>
  <c r="BM7" i="20"/>
  <c r="BN7" i="20"/>
  <c r="BO7" i="20"/>
  <c r="BP7" i="20"/>
  <c r="BQ7" i="20"/>
  <c r="BR7" i="20"/>
  <c r="BS7" i="20"/>
  <c r="BT7" i="20"/>
  <c r="BF8" i="20"/>
  <c r="BG8" i="20"/>
  <c r="BH8" i="20"/>
  <c r="BI8" i="20"/>
  <c r="BJ8" i="20"/>
  <c r="BK8" i="20"/>
  <c r="BL8" i="20"/>
  <c r="BM8" i="20"/>
  <c r="BN8" i="20"/>
  <c r="BO8" i="20"/>
  <c r="BP8" i="20"/>
  <c r="BQ8" i="20"/>
  <c r="BR8" i="20"/>
  <c r="BS8" i="20"/>
  <c r="BT8" i="20"/>
  <c r="BF9" i="20"/>
  <c r="BG9" i="20"/>
  <c r="BH9" i="20"/>
  <c r="BI9" i="20"/>
  <c r="BJ9" i="20"/>
  <c r="BK9" i="20"/>
  <c r="BL9" i="20"/>
  <c r="BM9" i="20"/>
  <c r="BN9" i="20"/>
  <c r="BO9" i="20"/>
  <c r="BP9" i="20"/>
  <c r="BQ9" i="20"/>
  <c r="BR9" i="20"/>
  <c r="BS9" i="20"/>
  <c r="BT9" i="20"/>
  <c r="BF10" i="20"/>
  <c r="BG10" i="20"/>
  <c r="BH10" i="20"/>
  <c r="BI10" i="20"/>
  <c r="BJ10" i="20"/>
  <c r="BK10" i="20"/>
  <c r="BL10" i="20"/>
  <c r="BM10" i="20"/>
  <c r="BN10" i="20"/>
  <c r="BO10" i="20"/>
  <c r="BP10" i="20"/>
  <c r="BQ10" i="20"/>
  <c r="BR10" i="20"/>
  <c r="BS10" i="20"/>
  <c r="BT10" i="20"/>
  <c r="BF11" i="20"/>
  <c r="BG11" i="20"/>
  <c r="BH11" i="20"/>
  <c r="BI11" i="20"/>
  <c r="BJ11" i="20"/>
  <c r="BK11" i="20"/>
  <c r="BL11" i="20"/>
  <c r="BM11" i="20"/>
  <c r="BN11" i="20"/>
  <c r="BO11" i="20"/>
  <c r="BP11" i="20"/>
  <c r="BQ11" i="20"/>
  <c r="BR11" i="20"/>
  <c r="BS11" i="20"/>
  <c r="BT11" i="20"/>
  <c r="BF12" i="20"/>
  <c r="BG12" i="20"/>
  <c r="BH12" i="20"/>
  <c r="BI12" i="20"/>
  <c r="BJ12" i="20"/>
  <c r="BK12" i="20"/>
  <c r="BL12" i="20"/>
  <c r="BM12" i="20"/>
  <c r="BN12" i="20"/>
  <c r="BO12" i="20"/>
  <c r="BP12" i="20"/>
  <c r="BQ12" i="20"/>
  <c r="BR12" i="20"/>
  <c r="BS12" i="20"/>
  <c r="BT12" i="20"/>
  <c r="BF13" i="20"/>
  <c r="BG13" i="20"/>
  <c r="BH13" i="20"/>
  <c r="BI13" i="20"/>
  <c r="BJ13" i="20"/>
  <c r="BK13" i="20"/>
  <c r="BL13" i="20"/>
  <c r="BM13" i="20"/>
  <c r="BN13" i="20"/>
  <c r="BO13" i="20"/>
  <c r="BP13" i="20"/>
  <c r="BQ13" i="20"/>
  <c r="BR13" i="20"/>
  <c r="BS13" i="20"/>
  <c r="BT13" i="20"/>
  <c r="BF14" i="20"/>
  <c r="BG14" i="20"/>
  <c r="BH14" i="20"/>
  <c r="BI14" i="20"/>
  <c r="BJ14" i="20"/>
  <c r="BK14" i="20"/>
  <c r="BL14" i="20"/>
  <c r="BM14" i="20"/>
  <c r="BN14" i="20"/>
  <c r="BO14" i="20"/>
  <c r="BP14" i="20"/>
  <c r="BQ14" i="20"/>
  <c r="BR14" i="20"/>
  <c r="BS14" i="20"/>
  <c r="BT14" i="20"/>
  <c r="BD24" i="12"/>
  <c r="BE24" i="12"/>
  <c r="BF24" i="12"/>
  <c r="BG24" i="12"/>
  <c r="BH24" i="12"/>
  <c r="BI24" i="12"/>
  <c r="BJ24" i="12"/>
  <c r="BK24" i="12"/>
  <c r="BL24" i="12"/>
  <c r="BD25" i="12"/>
  <c r="BE25" i="12"/>
  <c r="BF25" i="12"/>
  <c r="BG25" i="12"/>
  <c r="BH25" i="12"/>
  <c r="BI25" i="12"/>
  <c r="BJ25" i="12"/>
  <c r="BK25" i="12"/>
  <c r="BL25" i="12"/>
  <c r="BD27" i="12"/>
  <c r="BE27" i="12"/>
  <c r="BF27" i="12"/>
  <c r="BG27" i="12"/>
  <c r="BH27" i="12"/>
  <c r="BI27" i="12"/>
  <c r="BJ27" i="12"/>
  <c r="BK27" i="12"/>
  <c r="BL27" i="12"/>
  <c r="BD34" i="12"/>
  <c r="BE34" i="12"/>
  <c r="BF34" i="12"/>
  <c r="BG34" i="12"/>
  <c r="BH34" i="12"/>
  <c r="BI34" i="12"/>
  <c r="BJ34" i="12"/>
  <c r="BK34" i="12"/>
  <c r="BL34" i="12"/>
  <c r="BD57" i="12"/>
  <c r="BE57" i="12"/>
  <c r="BF57" i="12"/>
  <c r="BF60" i="12" s="1"/>
  <c r="BF62" i="12" s="1"/>
  <c r="BF132" i="12" s="1"/>
  <c r="BG57" i="12"/>
  <c r="BH57" i="12"/>
  <c r="BI57" i="12"/>
  <c r="BJ57" i="12"/>
  <c r="BJ60" i="12" s="1"/>
  <c r="BJ62" i="12" s="1"/>
  <c r="BJ132" i="12" s="1"/>
  <c r="BK57" i="12"/>
  <c r="BL57" i="12"/>
  <c r="BD58" i="12"/>
  <c r="BE58" i="12"/>
  <c r="BE60" i="12" s="1"/>
  <c r="BE62" i="12" s="1"/>
  <c r="BE132" i="12" s="1"/>
  <c r="BF58" i="12"/>
  <c r="BG58" i="12"/>
  <c r="BH58" i="12"/>
  <c r="BI58" i="12"/>
  <c r="BI60" i="12" s="1"/>
  <c r="BI62" i="12" s="1"/>
  <c r="BI132" i="12" s="1"/>
  <c r="BJ58" i="12"/>
  <c r="BK58" i="12"/>
  <c r="BL58" i="12"/>
  <c r="BD60" i="12"/>
  <c r="BD62" i="12" s="1"/>
  <c r="BD132" i="12" s="1"/>
  <c r="BG60" i="12"/>
  <c r="BH60" i="12"/>
  <c r="BH62" i="12" s="1"/>
  <c r="BH132" i="12" s="1"/>
  <c r="BK60" i="12"/>
  <c r="BL60" i="12"/>
  <c r="BL62" i="12" s="1"/>
  <c r="BL132" i="12" s="1"/>
  <c r="BG62" i="12"/>
  <c r="BK62" i="12"/>
  <c r="BD71" i="12"/>
  <c r="BE71" i="12"/>
  <c r="BF71" i="12"/>
  <c r="BG71" i="12"/>
  <c r="BH71" i="12"/>
  <c r="BI71" i="12"/>
  <c r="BJ71" i="12"/>
  <c r="BK71" i="12"/>
  <c r="BL71" i="12"/>
  <c r="BD81" i="12"/>
  <c r="BE81" i="12"/>
  <c r="BF81" i="12"/>
  <c r="BG81" i="12"/>
  <c r="BH81" i="12"/>
  <c r="BI81" i="12"/>
  <c r="BJ81" i="12"/>
  <c r="BK81" i="12"/>
  <c r="BL81" i="12"/>
  <c r="BD82" i="12"/>
  <c r="BE82" i="12"/>
  <c r="BF82" i="12"/>
  <c r="BG82" i="12"/>
  <c r="BH82" i="12"/>
  <c r="BI82" i="12"/>
  <c r="BJ82" i="12"/>
  <c r="BK82" i="12"/>
  <c r="BL82" i="12"/>
  <c r="BD95" i="12"/>
  <c r="BE95" i="12"/>
  <c r="BF95" i="12"/>
  <c r="BG95" i="12"/>
  <c r="BH95" i="12"/>
  <c r="BI95" i="12"/>
  <c r="BJ95" i="12"/>
  <c r="BK95" i="12"/>
  <c r="BL95" i="12"/>
  <c r="BD108" i="12"/>
  <c r="BE108" i="12"/>
  <c r="BF108" i="12"/>
  <c r="BG108" i="12"/>
  <c r="BH108" i="12"/>
  <c r="BI108" i="12"/>
  <c r="BJ108" i="12"/>
  <c r="BK108" i="12"/>
  <c r="BL108" i="12"/>
  <c r="BD121" i="12"/>
  <c r="BE121" i="12"/>
  <c r="BF121" i="12"/>
  <c r="BG121" i="12"/>
  <c r="BH121" i="12"/>
  <c r="BI121" i="12"/>
  <c r="BJ121" i="12"/>
  <c r="BK121" i="12"/>
  <c r="BL121" i="12"/>
  <c r="BD131" i="12"/>
  <c r="BE131" i="12"/>
  <c r="BF131" i="12"/>
  <c r="BG131" i="12"/>
  <c r="BH131" i="12"/>
  <c r="BI131" i="12"/>
  <c r="BJ131" i="12"/>
  <c r="BK131" i="12"/>
  <c r="BL131" i="12"/>
  <c r="BG132" i="12"/>
  <c r="BK132" i="12"/>
  <c r="AJ7" i="12"/>
  <c r="AK7" i="12" s="1"/>
  <c r="AL7" i="12" s="1"/>
  <c r="AM7" i="12" s="1"/>
  <c r="AN7" i="12" s="1"/>
  <c r="AO7" i="12" s="1"/>
  <c r="AP7" i="12" s="1"/>
  <c r="AQ7" i="12" s="1"/>
  <c r="AR7" i="12" s="1"/>
  <c r="AS7" i="12" s="1"/>
  <c r="AT7" i="12" s="1"/>
  <c r="AU7" i="12" s="1"/>
  <c r="AV7" i="12" s="1"/>
  <c r="AW7" i="12" s="1"/>
  <c r="AX7" i="12" s="1"/>
  <c r="AY7" i="12" s="1"/>
  <c r="AZ7" i="12" s="1"/>
  <c r="BA7" i="12" s="1"/>
  <c r="BB7" i="12" s="1"/>
  <c r="BC7" i="12" s="1"/>
  <c r="BD7" i="12" s="1"/>
  <c r="AI24" i="12"/>
  <c r="AJ24" i="12"/>
  <c r="AK24" i="12"/>
  <c r="AL24" i="12"/>
  <c r="AM24" i="12"/>
  <c r="AN24" i="12"/>
  <c r="AO24" i="12"/>
  <c r="AP24" i="12"/>
  <c r="AQ24" i="12"/>
  <c r="AR24" i="12"/>
  <c r="AS24" i="12"/>
  <c r="AT24" i="12"/>
  <c r="AU24" i="12"/>
  <c r="AV24" i="12"/>
  <c r="AW24" i="12"/>
  <c r="AX24" i="12"/>
  <c r="AY24" i="12"/>
  <c r="AZ24" i="12"/>
  <c r="BA24" i="12"/>
  <c r="BB24" i="12"/>
  <c r="BC24" i="12"/>
  <c r="AI25" i="12"/>
  <c r="AJ25" i="12"/>
  <c r="AK25" i="12"/>
  <c r="AL25" i="12"/>
  <c r="AM25" i="12"/>
  <c r="AN25" i="12"/>
  <c r="AO25" i="12"/>
  <c r="AP25" i="12"/>
  <c r="AQ25" i="12"/>
  <c r="AR25" i="12"/>
  <c r="AS25" i="12"/>
  <c r="AT25" i="12"/>
  <c r="AU25" i="12"/>
  <c r="AV25" i="12"/>
  <c r="AW25" i="12"/>
  <c r="AX25" i="12"/>
  <c r="AY25" i="12"/>
  <c r="AZ25" i="12"/>
  <c r="BA25" i="12"/>
  <c r="BB25" i="12"/>
  <c r="BC25" i="12"/>
  <c r="AI27" i="12"/>
  <c r="AJ27" i="12"/>
  <c r="AK27" i="12"/>
  <c r="AL27" i="12"/>
  <c r="AM27" i="12"/>
  <c r="AN27" i="12"/>
  <c r="AO27" i="12"/>
  <c r="AP27" i="12"/>
  <c r="AQ27" i="12"/>
  <c r="AR27" i="12"/>
  <c r="AS27" i="12"/>
  <c r="AT27" i="12"/>
  <c r="AU27" i="12"/>
  <c r="AV27" i="12"/>
  <c r="AW27" i="12"/>
  <c r="AX27" i="12"/>
  <c r="AY27" i="12"/>
  <c r="AZ27" i="12"/>
  <c r="BA27" i="12"/>
  <c r="BB27" i="12"/>
  <c r="BC27" i="12"/>
  <c r="AI34" i="12"/>
  <c r="AJ34" i="12"/>
  <c r="AK34" i="12"/>
  <c r="AL34" i="12"/>
  <c r="AM34" i="12"/>
  <c r="AN34" i="12"/>
  <c r="AO34" i="12"/>
  <c r="AP34" i="12"/>
  <c r="AQ34" i="12"/>
  <c r="AR34" i="12"/>
  <c r="AS34" i="12"/>
  <c r="AT34" i="12"/>
  <c r="AU34" i="12"/>
  <c r="AV34" i="12"/>
  <c r="AW34" i="12"/>
  <c r="AX34" i="12"/>
  <c r="AY34" i="12"/>
  <c r="AZ34" i="12"/>
  <c r="BA34" i="12"/>
  <c r="BB34" i="12"/>
  <c r="BC34" i="12"/>
  <c r="AI57" i="12"/>
  <c r="AJ57" i="12"/>
  <c r="AK57" i="12"/>
  <c r="AL57" i="12"/>
  <c r="AM57" i="12"/>
  <c r="AN57" i="12"/>
  <c r="AO57" i="12"/>
  <c r="AP57" i="12"/>
  <c r="AQ57" i="12"/>
  <c r="AR57" i="12"/>
  <c r="AS57" i="12"/>
  <c r="AT57" i="12"/>
  <c r="AU57" i="12"/>
  <c r="AV57" i="12"/>
  <c r="AW57" i="12"/>
  <c r="AX57" i="12"/>
  <c r="AY57" i="12"/>
  <c r="AZ57" i="12"/>
  <c r="BA57" i="12"/>
  <c r="BB57" i="12"/>
  <c r="BC57" i="12"/>
  <c r="AI58" i="12"/>
  <c r="AJ58" i="12"/>
  <c r="AJ60" i="12" s="1"/>
  <c r="AJ62" i="12" s="1"/>
  <c r="AJ132" i="12" s="1"/>
  <c r="AK58" i="12"/>
  <c r="AL58" i="12"/>
  <c r="AL60" i="12" s="1"/>
  <c r="AL62" i="12" s="1"/>
  <c r="AL132" i="12" s="1"/>
  <c r="AM58" i="12"/>
  <c r="AN58" i="12"/>
  <c r="AN60" i="12" s="1"/>
  <c r="AN62" i="12" s="1"/>
  <c r="AN132" i="12" s="1"/>
  <c r="AO58" i="12"/>
  <c r="AP58" i="12"/>
  <c r="AP60" i="12" s="1"/>
  <c r="AP62" i="12" s="1"/>
  <c r="AP132" i="12" s="1"/>
  <c r="AQ58" i="12"/>
  <c r="AR58" i="12"/>
  <c r="AR60" i="12" s="1"/>
  <c r="AR62" i="12" s="1"/>
  <c r="AR132" i="12" s="1"/>
  <c r="AS58" i="12"/>
  <c r="AT58" i="12"/>
  <c r="AT60" i="12" s="1"/>
  <c r="AT62" i="12" s="1"/>
  <c r="AT132" i="12" s="1"/>
  <c r="AU58" i="12"/>
  <c r="AV58" i="12"/>
  <c r="AV60" i="12" s="1"/>
  <c r="AV62" i="12" s="1"/>
  <c r="AV132" i="12" s="1"/>
  <c r="AW58" i="12"/>
  <c r="AX58" i="12"/>
  <c r="AX60" i="12" s="1"/>
  <c r="AX62" i="12" s="1"/>
  <c r="AX132" i="12" s="1"/>
  <c r="AY58" i="12"/>
  <c r="AZ58" i="12"/>
  <c r="AZ60" i="12" s="1"/>
  <c r="AZ62" i="12" s="1"/>
  <c r="AZ132" i="12" s="1"/>
  <c r="BA58" i="12"/>
  <c r="BB58" i="12"/>
  <c r="BB60" i="12" s="1"/>
  <c r="BB62" i="12" s="1"/>
  <c r="BB132" i="12" s="1"/>
  <c r="BC58" i="12"/>
  <c r="AI60" i="12"/>
  <c r="AI62" i="12" s="1"/>
  <c r="AI132" i="12" s="1"/>
  <c r="AK60" i="12"/>
  <c r="AK62" i="12" s="1"/>
  <c r="AK132" i="12" s="1"/>
  <c r="AM60" i="12"/>
  <c r="AM62" i="12" s="1"/>
  <c r="AM132" i="12" s="1"/>
  <c r="AO60" i="12"/>
  <c r="AO62" i="12" s="1"/>
  <c r="AO132" i="12" s="1"/>
  <c r="AQ60" i="12"/>
  <c r="AQ62" i="12" s="1"/>
  <c r="AQ132" i="12" s="1"/>
  <c r="AS60" i="12"/>
  <c r="AS62" i="12" s="1"/>
  <c r="AS132" i="12" s="1"/>
  <c r="AU60" i="12"/>
  <c r="AU62" i="12" s="1"/>
  <c r="AU132" i="12" s="1"/>
  <c r="AW60" i="12"/>
  <c r="AW62" i="12" s="1"/>
  <c r="AW132" i="12" s="1"/>
  <c r="AY60" i="12"/>
  <c r="AY62" i="12" s="1"/>
  <c r="AY132" i="12" s="1"/>
  <c r="BA60" i="12"/>
  <c r="BA62" i="12" s="1"/>
  <c r="BA132" i="12" s="1"/>
  <c r="BC60" i="12"/>
  <c r="BC62" i="12" s="1"/>
  <c r="BC132" i="12" s="1"/>
  <c r="AI71" i="12"/>
  <c r="AJ71" i="12"/>
  <c r="AK71" i="12"/>
  <c r="AL71" i="12"/>
  <c r="AM71" i="12"/>
  <c r="AN71" i="12"/>
  <c r="AO71" i="12"/>
  <c r="AP71" i="12"/>
  <c r="AQ71" i="12"/>
  <c r="AR71" i="12"/>
  <c r="AS71" i="12"/>
  <c r="AT71" i="12"/>
  <c r="AU71" i="12"/>
  <c r="AV71" i="12"/>
  <c r="AW71" i="12"/>
  <c r="AX71" i="12"/>
  <c r="AY71" i="12"/>
  <c r="AZ71" i="12"/>
  <c r="BA71" i="12"/>
  <c r="BB71" i="12"/>
  <c r="BC71" i="12"/>
  <c r="AI81" i="12"/>
  <c r="AJ81" i="12"/>
  <c r="AK81" i="12"/>
  <c r="AL81" i="12"/>
  <c r="AM81" i="12"/>
  <c r="AN81" i="12"/>
  <c r="AO81" i="12"/>
  <c r="AP81" i="12"/>
  <c r="AQ81" i="12"/>
  <c r="AR81" i="12"/>
  <c r="AS81" i="12"/>
  <c r="AT81" i="12"/>
  <c r="AU81" i="12"/>
  <c r="AV81" i="12"/>
  <c r="AW81" i="12"/>
  <c r="AX81" i="12"/>
  <c r="AY81" i="12"/>
  <c r="AZ81" i="12"/>
  <c r="BA81" i="12"/>
  <c r="BB81" i="12"/>
  <c r="BC81" i="12"/>
  <c r="AI82" i="12"/>
  <c r="AJ82" i="12"/>
  <c r="AK82" i="12"/>
  <c r="AL82" i="12"/>
  <c r="AM82" i="12"/>
  <c r="AN82" i="12"/>
  <c r="AO82" i="12"/>
  <c r="AP82" i="12"/>
  <c r="AQ82" i="12"/>
  <c r="AR82" i="12"/>
  <c r="AS82" i="12"/>
  <c r="AT82" i="12"/>
  <c r="AU82" i="12"/>
  <c r="AV82" i="12"/>
  <c r="AW82" i="12"/>
  <c r="AX82" i="12"/>
  <c r="AY82" i="12"/>
  <c r="AZ82" i="12"/>
  <c r="BA82" i="12"/>
  <c r="BB82" i="12"/>
  <c r="BC82" i="12"/>
  <c r="AI95" i="12"/>
  <c r="AJ95" i="12"/>
  <c r="AK95" i="12"/>
  <c r="AL95" i="12"/>
  <c r="AM95" i="12"/>
  <c r="AN95" i="12"/>
  <c r="AO95" i="12"/>
  <c r="AP95" i="12"/>
  <c r="AQ95" i="12"/>
  <c r="AR95" i="12"/>
  <c r="AS95" i="12"/>
  <c r="AT95" i="12"/>
  <c r="AU95" i="12"/>
  <c r="AV95" i="12"/>
  <c r="AW95" i="12"/>
  <c r="AX95" i="12"/>
  <c r="AY95" i="12"/>
  <c r="AZ95" i="12"/>
  <c r="BA95" i="12"/>
  <c r="BB95" i="12"/>
  <c r="BC95" i="12"/>
  <c r="AI108" i="12"/>
  <c r="AJ108" i="12"/>
  <c r="AK108" i="12"/>
  <c r="AL108" i="12"/>
  <c r="AM108" i="12"/>
  <c r="AN108" i="12"/>
  <c r="AO108" i="12"/>
  <c r="AP108" i="12"/>
  <c r="AQ108" i="12"/>
  <c r="AR108" i="12"/>
  <c r="AS108" i="12"/>
  <c r="AT108" i="12"/>
  <c r="AU108" i="12"/>
  <c r="AV108" i="12"/>
  <c r="AW108" i="12"/>
  <c r="AX108" i="12"/>
  <c r="AY108" i="12"/>
  <c r="AZ108" i="12"/>
  <c r="BA108" i="12"/>
  <c r="BB108" i="12"/>
  <c r="BC108" i="12"/>
  <c r="AI121" i="12"/>
  <c r="AJ121" i="12"/>
  <c r="AK121" i="12"/>
  <c r="AL121" i="12"/>
  <c r="AM121" i="12"/>
  <c r="AN121" i="12"/>
  <c r="AO121" i="12"/>
  <c r="AP121" i="12"/>
  <c r="AQ121" i="12"/>
  <c r="AR121" i="12"/>
  <c r="AS121" i="12"/>
  <c r="AT121" i="12"/>
  <c r="AU121" i="12"/>
  <c r="AV121" i="12"/>
  <c r="AW121" i="12"/>
  <c r="AX121" i="12"/>
  <c r="AY121" i="12"/>
  <c r="AZ121" i="12"/>
  <c r="BA121" i="12"/>
  <c r="BB121" i="12"/>
  <c r="BC121" i="12"/>
  <c r="AI131" i="12"/>
  <c r="AJ131" i="12"/>
  <c r="AK131" i="12"/>
  <c r="AL131" i="12"/>
  <c r="AM131" i="12"/>
  <c r="AN131" i="12"/>
  <c r="AO131" i="12"/>
  <c r="AP131" i="12"/>
  <c r="AQ131" i="12"/>
  <c r="AR131" i="12"/>
  <c r="AS131" i="12"/>
  <c r="AT131" i="12"/>
  <c r="AU131" i="12"/>
  <c r="AV131" i="12"/>
  <c r="AW131" i="12"/>
  <c r="AX131" i="12"/>
  <c r="AY131" i="12"/>
  <c r="AZ131" i="12"/>
  <c r="BA131" i="12"/>
  <c r="BB131" i="12"/>
  <c r="BC131" i="12"/>
  <c r="BE7" i="12" l="1"/>
  <c r="BC3" i="19"/>
  <c r="AY3" i="19"/>
  <c r="AU3" i="19"/>
  <c r="AQ3" i="19"/>
  <c r="AM3" i="19"/>
  <c r="AI3" i="19"/>
  <c r="BB3" i="19"/>
  <c r="AX3" i="19"/>
  <c r="AT3" i="19"/>
  <c r="AP3" i="19"/>
  <c r="AL3" i="19"/>
  <c r="BA3" i="19"/>
  <c r="AW3" i="19"/>
  <c r="AS3" i="19"/>
  <c r="AO3" i="19"/>
  <c r="AK3" i="19"/>
  <c r="AZ3" i="19"/>
  <c r="AV3" i="19"/>
  <c r="AR3" i="19"/>
  <c r="AN3" i="19"/>
  <c r="AJ3" i="19"/>
  <c r="AD6" i="20"/>
  <c r="AE6" i="20"/>
  <c r="AF6" i="20"/>
  <c r="AG6" i="20"/>
  <c r="AH6" i="20"/>
  <c r="AI6" i="20"/>
  <c r="AJ6" i="20"/>
  <c r="AK6" i="20"/>
  <c r="AL6" i="20"/>
  <c r="AM6" i="20"/>
  <c r="AN6" i="20"/>
  <c r="AO6" i="20"/>
  <c r="AP6" i="20"/>
  <c r="AQ6" i="20"/>
  <c r="AR6" i="20"/>
  <c r="AS6" i="20"/>
  <c r="AT6" i="20"/>
  <c r="AU6" i="20"/>
  <c r="AV6" i="20"/>
  <c r="AW6" i="20"/>
  <c r="AX6" i="20"/>
  <c r="AY6" i="20"/>
  <c r="AZ6" i="20"/>
  <c r="BA6" i="20"/>
  <c r="BB6" i="20"/>
  <c r="BC6" i="20"/>
  <c r="BD6" i="20"/>
  <c r="BE6" i="20"/>
  <c r="AD7" i="20"/>
  <c r="AE7" i="20"/>
  <c r="AF7" i="20"/>
  <c r="AG7" i="20"/>
  <c r="AH7" i="20"/>
  <c r="AI7" i="20"/>
  <c r="AJ7" i="20"/>
  <c r="AK7" i="20"/>
  <c r="AL7" i="20"/>
  <c r="AM7" i="20"/>
  <c r="AN7" i="20"/>
  <c r="AO7" i="20"/>
  <c r="AP7" i="20"/>
  <c r="AQ7" i="20"/>
  <c r="AR7" i="20"/>
  <c r="AS7" i="20"/>
  <c r="AT7" i="20"/>
  <c r="AU7" i="20"/>
  <c r="AV7" i="20"/>
  <c r="AW7" i="20"/>
  <c r="AX7" i="20"/>
  <c r="AY7" i="20"/>
  <c r="AZ7" i="20"/>
  <c r="BA7" i="20"/>
  <c r="BB7" i="20"/>
  <c r="BC7" i="20"/>
  <c r="BD7" i="20"/>
  <c r="BE7" i="20"/>
  <c r="AD8" i="20"/>
  <c r="AE8" i="20"/>
  <c r="AF8" i="20"/>
  <c r="AG8" i="20"/>
  <c r="AH8" i="20"/>
  <c r="AI8" i="20"/>
  <c r="AJ8" i="20"/>
  <c r="AK8" i="20"/>
  <c r="AL8" i="20"/>
  <c r="AM8" i="20"/>
  <c r="AN8" i="20"/>
  <c r="AO8" i="20"/>
  <c r="AP8" i="20"/>
  <c r="AQ8" i="20"/>
  <c r="AR8" i="20"/>
  <c r="AS8" i="20"/>
  <c r="AT8" i="20"/>
  <c r="AU8" i="20"/>
  <c r="AV8" i="20"/>
  <c r="AW8" i="20"/>
  <c r="AX8" i="20"/>
  <c r="AY8" i="20"/>
  <c r="AZ8" i="20"/>
  <c r="BA8" i="20"/>
  <c r="BB8" i="20"/>
  <c r="BC8" i="20"/>
  <c r="BD8" i="20"/>
  <c r="BE8" i="20"/>
  <c r="AD9" i="20"/>
  <c r="AE9" i="20"/>
  <c r="AF9" i="20"/>
  <c r="AG9" i="20"/>
  <c r="AH9" i="20"/>
  <c r="AI9" i="20"/>
  <c r="AJ9" i="20"/>
  <c r="AK9" i="20"/>
  <c r="AL9" i="20"/>
  <c r="AM9" i="20"/>
  <c r="AN9" i="20"/>
  <c r="AO9" i="20"/>
  <c r="AP9" i="20"/>
  <c r="AQ9" i="20"/>
  <c r="AR9" i="20"/>
  <c r="AS9" i="20"/>
  <c r="AT9" i="20"/>
  <c r="AU9" i="20"/>
  <c r="AV9" i="20"/>
  <c r="AW9" i="20"/>
  <c r="AX9" i="20"/>
  <c r="AY9" i="20"/>
  <c r="AZ9" i="20"/>
  <c r="BA9" i="20"/>
  <c r="BB9" i="20"/>
  <c r="BC9" i="20"/>
  <c r="BD9" i="20"/>
  <c r="BE9" i="20"/>
  <c r="AD10" i="20"/>
  <c r="AE10" i="20"/>
  <c r="AF10" i="20"/>
  <c r="AG10" i="20"/>
  <c r="AH10" i="20"/>
  <c r="AI10" i="20"/>
  <c r="AJ10" i="20"/>
  <c r="AK10" i="20"/>
  <c r="AL10" i="20"/>
  <c r="AM10" i="20"/>
  <c r="AN10" i="20"/>
  <c r="AO10" i="20"/>
  <c r="AP10" i="20"/>
  <c r="AQ10" i="20"/>
  <c r="AR10" i="20"/>
  <c r="AS10" i="20"/>
  <c r="AT10" i="20"/>
  <c r="AU10" i="20"/>
  <c r="AV10" i="20"/>
  <c r="AW10" i="20"/>
  <c r="AX10" i="20"/>
  <c r="AY10" i="20"/>
  <c r="AZ10" i="20"/>
  <c r="BA10" i="20"/>
  <c r="BB10" i="20"/>
  <c r="BC10" i="20"/>
  <c r="BD10" i="20"/>
  <c r="BE10" i="20"/>
  <c r="AD11" i="20"/>
  <c r="AE11" i="20"/>
  <c r="AF11" i="20"/>
  <c r="AG11" i="20"/>
  <c r="AH11" i="20"/>
  <c r="AI11" i="20"/>
  <c r="AJ11" i="20"/>
  <c r="AK11" i="20"/>
  <c r="AL11" i="20"/>
  <c r="AM11" i="20"/>
  <c r="AN11" i="20"/>
  <c r="AO11" i="20"/>
  <c r="AP11" i="20"/>
  <c r="AQ11" i="20"/>
  <c r="AR11" i="20"/>
  <c r="AS11" i="20"/>
  <c r="AT11" i="20"/>
  <c r="AU11" i="20"/>
  <c r="AV11" i="20"/>
  <c r="AW11" i="20"/>
  <c r="AX11" i="20"/>
  <c r="AY11" i="20"/>
  <c r="AZ11" i="20"/>
  <c r="BA11" i="20"/>
  <c r="BB11" i="20"/>
  <c r="BC11" i="20"/>
  <c r="BD11" i="20"/>
  <c r="BE11" i="20"/>
  <c r="AD12" i="20"/>
  <c r="AE12" i="20"/>
  <c r="AF12" i="20"/>
  <c r="AG12" i="20"/>
  <c r="AH12" i="20"/>
  <c r="AI12" i="20"/>
  <c r="AJ12" i="20"/>
  <c r="AK12" i="20"/>
  <c r="AL12" i="20"/>
  <c r="AM12" i="20"/>
  <c r="AN12" i="20"/>
  <c r="AO12" i="20"/>
  <c r="AP12" i="20"/>
  <c r="AQ12" i="20"/>
  <c r="AR12" i="20"/>
  <c r="AS12" i="20"/>
  <c r="AT12" i="20"/>
  <c r="AU12" i="20"/>
  <c r="AV12" i="20"/>
  <c r="AW12" i="20"/>
  <c r="AX12" i="20"/>
  <c r="AY12" i="20"/>
  <c r="AZ12" i="20"/>
  <c r="BA12" i="20"/>
  <c r="BB12" i="20"/>
  <c r="BC12" i="20"/>
  <c r="BD12" i="20"/>
  <c r="BE12" i="20"/>
  <c r="AD13" i="20"/>
  <c r="AE13" i="20"/>
  <c r="AF13" i="20"/>
  <c r="AG13" i="20"/>
  <c r="AH13" i="20"/>
  <c r="AI13" i="20"/>
  <c r="AJ13" i="20"/>
  <c r="AK13" i="20"/>
  <c r="AL13" i="20"/>
  <c r="AM13" i="20"/>
  <c r="AN13" i="20"/>
  <c r="AO13" i="20"/>
  <c r="AP13" i="20"/>
  <c r="AQ13" i="20"/>
  <c r="AR13" i="20"/>
  <c r="AS13" i="20"/>
  <c r="AT13" i="20"/>
  <c r="AU13" i="20"/>
  <c r="AV13" i="20"/>
  <c r="AW13" i="20"/>
  <c r="AX13" i="20"/>
  <c r="AY13" i="20"/>
  <c r="AZ13" i="20"/>
  <c r="BA13" i="20"/>
  <c r="BB13" i="20"/>
  <c r="BC13" i="20"/>
  <c r="BD13" i="20"/>
  <c r="BE13" i="20"/>
  <c r="AD14" i="20"/>
  <c r="AE14" i="20"/>
  <c r="AF14" i="20"/>
  <c r="AG14" i="20"/>
  <c r="AH14" i="20"/>
  <c r="AI14" i="20"/>
  <c r="AJ14" i="20"/>
  <c r="AK14" i="20"/>
  <c r="AL14" i="20"/>
  <c r="AM14" i="20"/>
  <c r="AN14" i="20"/>
  <c r="AO14" i="20"/>
  <c r="AP14" i="20"/>
  <c r="AQ14" i="20"/>
  <c r="AR14" i="20"/>
  <c r="AS14" i="20"/>
  <c r="AT14" i="20"/>
  <c r="AU14" i="20"/>
  <c r="AV14" i="20"/>
  <c r="AW14" i="20"/>
  <c r="AX14" i="20"/>
  <c r="AY14" i="20"/>
  <c r="AZ14" i="20"/>
  <c r="BA14" i="20"/>
  <c r="BB14" i="20"/>
  <c r="BC14" i="20"/>
  <c r="BD14" i="20"/>
  <c r="BE14" i="20"/>
  <c r="AB14" i="20"/>
  <c r="AB13" i="20"/>
  <c r="AB12" i="20"/>
  <c r="AB11" i="20"/>
  <c r="AB10" i="20"/>
  <c r="AB9" i="20"/>
  <c r="AB8" i="20"/>
  <c r="AB7" i="20"/>
  <c r="AC14" i="20"/>
  <c r="AC13" i="20"/>
  <c r="AC12" i="20"/>
  <c r="AC11" i="20"/>
  <c r="AC10" i="20"/>
  <c r="AC9" i="20"/>
  <c r="AC8" i="20"/>
  <c r="AC7" i="20"/>
  <c r="AC6" i="20"/>
  <c r="AB6" i="20"/>
  <c r="F6" i="19"/>
  <c r="G6" i="19"/>
  <c r="H6" i="19"/>
  <c r="I6" i="19"/>
  <c r="J6" i="19"/>
  <c r="K6" i="19"/>
  <c r="L6" i="19"/>
  <c r="M6" i="19"/>
  <c r="N6" i="19"/>
  <c r="O6" i="19"/>
  <c r="P6" i="19"/>
  <c r="Q6" i="19"/>
  <c r="R6" i="19"/>
  <c r="S6" i="19"/>
  <c r="T6" i="19"/>
  <c r="U6" i="19"/>
  <c r="V6" i="19"/>
  <c r="W6" i="19"/>
  <c r="X6" i="19"/>
  <c r="Y6" i="19"/>
  <c r="Z6" i="19"/>
  <c r="AA6" i="19"/>
  <c r="AB6" i="19"/>
  <c r="AC6" i="19"/>
  <c r="AD6" i="19"/>
  <c r="AE6" i="19"/>
  <c r="F7" i="19"/>
  <c r="G7" i="19"/>
  <c r="H7" i="19"/>
  <c r="I7" i="19"/>
  <c r="J7" i="19"/>
  <c r="K7" i="19"/>
  <c r="L7" i="19"/>
  <c r="M7" i="19"/>
  <c r="N7" i="19"/>
  <c r="O7" i="19"/>
  <c r="P7" i="19"/>
  <c r="Q7" i="19"/>
  <c r="R7" i="19"/>
  <c r="S7" i="19"/>
  <c r="T7" i="19"/>
  <c r="U7" i="19"/>
  <c r="V7" i="19"/>
  <c r="W7" i="19"/>
  <c r="X7" i="19"/>
  <c r="Y7" i="19"/>
  <c r="Z7" i="19"/>
  <c r="AA7" i="19"/>
  <c r="AB7" i="19"/>
  <c r="AC7" i="19"/>
  <c r="AD7" i="19"/>
  <c r="AE7" i="19"/>
  <c r="F8" i="19"/>
  <c r="G8" i="19"/>
  <c r="H8" i="19"/>
  <c r="I8" i="19"/>
  <c r="J8" i="19"/>
  <c r="K8" i="19"/>
  <c r="L8" i="19"/>
  <c r="M8" i="19"/>
  <c r="N8" i="19"/>
  <c r="O8" i="19"/>
  <c r="P8" i="19"/>
  <c r="Q8" i="19"/>
  <c r="R8" i="19"/>
  <c r="S8" i="19"/>
  <c r="T8" i="19"/>
  <c r="U8" i="19"/>
  <c r="V8" i="19"/>
  <c r="W8" i="19"/>
  <c r="X8" i="19"/>
  <c r="Y8" i="19"/>
  <c r="Z8" i="19"/>
  <c r="AA8" i="19"/>
  <c r="AB8" i="19"/>
  <c r="AC8" i="19"/>
  <c r="AD8" i="19"/>
  <c r="AE8" i="19"/>
  <c r="F9" i="19"/>
  <c r="G9" i="19"/>
  <c r="H9" i="19"/>
  <c r="I9" i="19"/>
  <c r="J9" i="19"/>
  <c r="K9" i="19"/>
  <c r="L9" i="19"/>
  <c r="M9" i="19"/>
  <c r="N9" i="19"/>
  <c r="O9" i="19"/>
  <c r="P9" i="19"/>
  <c r="Q9" i="19"/>
  <c r="R9" i="19"/>
  <c r="S9" i="19"/>
  <c r="T9" i="19"/>
  <c r="U9" i="19"/>
  <c r="V9" i="19"/>
  <c r="W9" i="19"/>
  <c r="X9" i="19"/>
  <c r="Y9" i="19"/>
  <c r="Z9" i="19"/>
  <c r="AA9" i="19"/>
  <c r="AB9" i="19"/>
  <c r="AC9" i="19"/>
  <c r="AD9" i="19"/>
  <c r="AE9"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F12" i="19"/>
  <c r="G12" i="19"/>
  <c r="H12" i="19"/>
  <c r="I12" i="19"/>
  <c r="J12" i="19"/>
  <c r="K12" i="19"/>
  <c r="L12" i="19"/>
  <c r="M12" i="19"/>
  <c r="N12" i="19"/>
  <c r="O12" i="19"/>
  <c r="P12" i="19"/>
  <c r="Q12" i="19"/>
  <c r="R12" i="19"/>
  <c r="S12" i="19"/>
  <c r="T12" i="19"/>
  <c r="U12" i="19"/>
  <c r="V12" i="19"/>
  <c r="W12" i="19"/>
  <c r="X12" i="19"/>
  <c r="Y12" i="19"/>
  <c r="Z12" i="19"/>
  <c r="AA12" i="19"/>
  <c r="AB12" i="19"/>
  <c r="AC12" i="19"/>
  <c r="AD12" i="19"/>
  <c r="AE12" i="19"/>
  <c r="F13" i="19"/>
  <c r="G13" i="19"/>
  <c r="H13" i="19"/>
  <c r="I13" i="19"/>
  <c r="J13" i="19"/>
  <c r="K13" i="19"/>
  <c r="L13" i="19"/>
  <c r="M13" i="19"/>
  <c r="N13" i="19"/>
  <c r="O13" i="19"/>
  <c r="P13" i="19"/>
  <c r="Q13" i="19"/>
  <c r="R13" i="19"/>
  <c r="S13" i="19"/>
  <c r="T13" i="19"/>
  <c r="U13" i="19"/>
  <c r="V13" i="19"/>
  <c r="W13" i="19"/>
  <c r="X13" i="19"/>
  <c r="Y13" i="19"/>
  <c r="Z13" i="19"/>
  <c r="AA13" i="19"/>
  <c r="AB13" i="19"/>
  <c r="AC13" i="19"/>
  <c r="AD13" i="19"/>
  <c r="AE13" i="19"/>
  <c r="F14" i="19"/>
  <c r="G14" i="19"/>
  <c r="H14" i="19"/>
  <c r="I14" i="19"/>
  <c r="J14" i="19"/>
  <c r="K14" i="19"/>
  <c r="L14" i="19"/>
  <c r="M14" i="19"/>
  <c r="N14" i="19"/>
  <c r="O14" i="19"/>
  <c r="P14" i="19"/>
  <c r="Q14" i="19"/>
  <c r="R14" i="19"/>
  <c r="S14" i="19"/>
  <c r="T14" i="19"/>
  <c r="U14" i="19"/>
  <c r="V14" i="19"/>
  <c r="W14" i="19"/>
  <c r="X14" i="19"/>
  <c r="Y14" i="19"/>
  <c r="Z14" i="19"/>
  <c r="AA14" i="19"/>
  <c r="AB14" i="19"/>
  <c r="AC14" i="19"/>
  <c r="AD14" i="19"/>
  <c r="AE14" i="19"/>
  <c r="E14" i="19"/>
  <c r="E13" i="19"/>
  <c r="E12" i="19"/>
  <c r="E11" i="19"/>
  <c r="E10" i="19"/>
  <c r="E9" i="19"/>
  <c r="E8" i="19"/>
  <c r="E7" i="19"/>
  <c r="E6" i="19"/>
  <c r="D14" i="19"/>
  <c r="D13" i="19"/>
  <c r="D12" i="19"/>
  <c r="D11" i="19"/>
  <c r="D10" i="19"/>
  <c r="D9" i="19"/>
  <c r="D8" i="19"/>
  <c r="D7" i="19"/>
  <c r="D6" i="19"/>
  <c r="BF7" i="12" l="1"/>
  <c r="BD3" i="19"/>
  <c r="BL14" i="19"/>
  <c r="BL6" i="19"/>
  <c r="BL10" i="19"/>
  <c r="BL8" i="19"/>
  <c r="BL11" i="19"/>
  <c r="BL9" i="19"/>
  <c r="BL7" i="19"/>
  <c r="H14" i="20"/>
  <c r="I14" i="20"/>
  <c r="J14" i="20"/>
  <c r="K14" i="20"/>
  <c r="L14" i="20"/>
  <c r="M14" i="20"/>
  <c r="N14" i="20"/>
  <c r="N13" i="20"/>
  <c r="M13" i="20"/>
  <c r="L13" i="20"/>
  <c r="K13" i="20"/>
  <c r="J13" i="20"/>
  <c r="I13" i="20"/>
  <c r="H13" i="20"/>
  <c r="N12" i="20"/>
  <c r="M12" i="20"/>
  <c r="L12" i="20"/>
  <c r="K12" i="20"/>
  <c r="J12" i="20"/>
  <c r="I12" i="20"/>
  <c r="H12" i="20"/>
  <c r="N11" i="20"/>
  <c r="M11" i="20"/>
  <c r="L11" i="20"/>
  <c r="K11" i="20"/>
  <c r="J11" i="20"/>
  <c r="I11" i="20"/>
  <c r="H11" i="20"/>
  <c r="N10" i="20"/>
  <c r="M10" i="20"/>
  <c r="L10" i="20"/>
  <c r="K10" i="20"/>
  <c r="J10" i="20"/>
  <c r="I10" i="20"/>
  <c r="N9" i="20"/>
  <c r="M9" i="20"/>
  <c r="L9" i="20"/>
  <c r="K9" i="20"/>
  <c r="J9" i="20"/>
  <c r="I9" i="20"/>
  <c r="H9" i="20"/>
  <c r="N8" i="20"/>
  <c r="M8" i="20"/>
  <c r="L8" i="20"/>
  <c r="K8" i="20"/>
  <c r="J8" i="20"/>
  <c r="I8" i="20"/>
  <c r="H8" i="20"/>
  <c r="N7" i="20"/>
  <c r="M7" i="20"/>
  <c r="L7" i="20"/>
  <c r="K7" i="20"/>
  <c r="J7" i="20"/>
  <c r="I7" i="20"/>
  <c r="H7" i="20"/>
  <c r="N6" i="20"/>
  <c r="M6" i="20"/>
  <c r="L6" i="20"/>
  <c r="K6" i="20"/>
  <c r="J6" i="20"/>
  <c r="I6" i="20"/>
  <c r="H6" i="20"/>
  <c r="P13" i="20" l="1"/>
  <c r="P9" i="20"/>
  <c r="P7" i="20"/>
  <c r="P11" i="20"/>
  <c r="BG7" i="12"/>
  <c r="BE3" i="19"/>
  <c r="P6" i="20"/>
  <c r="P8" i="20"/>
  <c r="P10" i="20"/>
  <c r="P12" i="20"/>
  <c r="P14" i="20"/>
  <c r="Q7" i="20"/>
  <c r="Q14" i="20"/>
  <c r="Q10" i="20"/>
  <c r="Q9" i="20"/>
  <c r="Q8" i="20"/>
  <c r="Y8" i="20" s="1"/>
  <c r="BL13" i="19"/>
  <c r="G15" i="20"/>
  <c r="P15" i="20" l="1"/>
  <c r="Y10" i="20"/>
  <c r="W10" i="20"/>
  <c r="BH7" i="12"/>
  <c r="BF3" i="19"/>
  <c r="W8" i="20"/>
  <c r="W7" i="20"/>
  <c r="Y7" i="20"/>
  <c r="W9" i="20"/>
  <c r="Y9" i="20"/>
  <c r="BO13" i="19"/>
  <c r="BU13" i="19" s="1"/>
  <c r="BP13" i="19"/>
  <c r="BM13" i="19"/>
  <c r="BR13" i="19"/>
  <c r="BN13" i="19"/>
  <c r="BT13" i="19" s="1"/>
  <c r="BQ13" i="19"/>
  <c r="BI7" i="12" l="1"/>
  <c r="BG3" i="19"/>
  <c r="BS13" i="19"/>
  <c r="BV13" i="19" s="1"/>
  <c r="AH58" i="12"/>
  <c r="AG58" i="12"/>
  <c r="AF58" i="12"/>
  <c r="AE58" i="12"/>
  <c r="AD58" i="12"/>
  <c r="AC58" i="12"/>
  <c r="AB58" i="12"/>
  <c r="AA58" i="12"/>
  <c r="Z58" i="12"/>
  <c r="Y58" i="12"/>
  <c r="X58" i="12"/>
  <c r="W58" i="12"/>
  <c r="V58" i="12"/>
  <c r="U58" i="12"/>
  <c r="T58" i="12"/>
  <c r="S58" i="12"/>
  <c r="R58" i="12"/>
  <c r="Q58" i="12"/>
  <c r="P58" i="12"/>
  <c r="O58" i="12"/>
  <c r="N58" i="12"/>
  <c r="M58" i="12"/>
  <c r="L58" i="12"/>
  <c r="K58" i="12"/>
  <c r="J58" i="12"/>
  <c r="I58" i="12"/>
  <c r="H58" i="12"/>
  <c r="G58" i="12"/>
  <c r="F58" i="12"/>
  <c r="E58" i="12"/>
  <c r="AH57" i="12"/>
  <c r="AG57" i="12"/>
  <c r="AF57" i="12"/>
  <c r="AE57" i="12"/>
  <c r="AD57" i="12"/>
  <c r="AC57" i="12"/>
  <c r="AB57" i="12"/>
  <c r="AA57" i="12"/>
  <c r="Z57" i="12"/>
  <c r="Y57" i="12"/>
  <c r="X57" i="12"/>
  <c r="W57" i="12"/>
  <c r="V57" i="12"/>
  <c r="U57" i="12"/>
  <c r="T57" i="12"/>
  <c r="S57" i="12"/>
  <c r="R57" i="12"/>
  <c r="Q57" i="12"/>
  <c r="P57" i="12"/>
  <c r="O57" i="12"/>
  <c r="N57" i="12"/>
  <c r="M57" i="12"/>
  <c r="L57" i="12"/>
  <c r="K57" i="12"/>
  <c r="J57" i="12"/>
  <c r="I57" i="12"/>
  <c r="H57" i="12"/>
  <c r="G57" i="12"/>
  <c r="F57" i="12"/>
  <c r="E57" i="12"/>
  <c r="E34" i="12"/>
  <c r="F34" i="12"/>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BJ7" i="12" l="1"/>
  <c r="BH3" i="19"/>
  <c r="AD5" i="20"/>
  <c r="AE5" i="20"/>
  <c r="AF5" i="20"/>
  <c r="AG5" i="20"/>
  <c r="AH5" i="20"/>
  <c r="AI5" i="20"/>
  <c r="AJ5" i="20"/>
  <c r="AK5" i="20"/>
  <c r="AL5" i="20"/>
  <c r="AM5" i="20"/>
  <c r="AN5" i="20"/>
  <c r="AO5" i="20"/>
  <c r="AP5" i="20"/>
  <c r="AQ5" i="20"/>
  <c r="AR5" i="20"/>
  <c r="AS5" i="20"/>
  <c r="AT5" i="20"/>
  <c r="AU5" i="20"/>
  <c r="AV5" i="20"/>
  <c r="AW5" i="20"/>
  <c r="AX5" i="20"/>
  <c r="AY5" i="20"/>
  <c r="AZ5" i="20"/>
  <c r="BA5" i="20"/>
  <c r="BB5" i="20"/>
  <c r="BC5" i="20"/>
  <c r="BD5" i="20"/>
  <c r="BE5" i="20"/>
  <c r="AC5" i="20"/>
  <c r="AB5" i="20"/>
  <c r="AD4" i="20"/>
  <c r="AE4" i="20"/>
  <c r="AF4" i="20"/>
  <c r="AG4" i="20"/>
  <c r="AH4" i="20"/>
  <c r="AI4" i="20"/>
  <c r="AJ4" i="20"/>
  <c r="AK4" i="20"/>
  <c r="AL4" i="20"/>
  <c r="AM4" i="20"/>
  <c r="AN4" i="20"/>
  <c r="AO4" i="20"/>
  <c r="AP4" i="20"/>
  <c r="AQ4" i="20"/>
  <c r="AR4" i="20"/>
  <c r="AS4" i="20"/>
  <c r="AT4" i="20"/>
  <c r="AU4" i="20"/>
  <c r="AV4" i="20"/>
  <c r="AW4" i="20"/>
  <c r="AX4" i="20"/>
  <c r="AY4" i="20"/>
  <c r="AZ4" i="20"/>
  <c r="BA4" i="20"/>
  <c r="BB4" i="20"/>
  <c r="BC4" i="20"/>
  <c r="BD4" i="20"/>
  <c r="BE4" i="20"/>
  <c r="AC4" i="20"/>
  <c r="AB4" i="20"/>
  <c r="AD3" i="20"/>
  <c r="AE3" i="20"/>
  <c r="AF3" i="20"/>
  <c r="AG3" i="20"/>
  <c r="AH3" i="20"/>
  <c r="AI3" i="20"/>
  <c r="AJ3" i="20"/>
  <c r="AK3" i="20"/>
  <c r="AL3" i="20"/>
  <c r="AM3" i="20"/>
  <c r="AN3" i="20"/>
  <c r="AO3" i="20"/>
  <c r="AP3" i="20"/>
  <c r="AQ3" i="20"/>
  <c r="AR3" i="20"/>
  <c r="AS3" i="20"/>
  <c r="AT3" i="20"/>
  <c r="AU3" i="20"/>
  <c r="AV3" i="20"/>
  <c r="AW3" i="20"/>
  <c r="AX3" i="20"/>
  <c r="AY3" i="20"/>
  <c r="AZ3" i="20"/>
  <c r="BA3" i="20"/>
  <c r="BB3" i="20"/>
  <c r="BC3" i="20"/>
  <c r="BD3" i="20"/>
  <c r="BE3" i="20"/>
  <c r="AC3" i="20"/>
  <c r="AB3" i="20"/>
  <c r="BK7" i="12" l="1"/>
  <c r="BI3" i="19"/>
  <c r="Q6" i="20"/>
  <c r="Y6" i="20" s="1"/>
  <c r="BM6" i="19"/>
  <c r="Q11" i="20"/>
  <c r="Q13" i="20"/>
  <c r="R9" i="20"/>
  <c r="Q12" i="20"/>
  <c r="X9" i="20"/>
  <c r="Q15" i="20" l="1"/>
  <c r="W6" i="20"/>
  <c r="W13" i="20"/>
  <c r="Y13" i="20"/>
  <c r="W14" i="20"/>
  <c r="Y14" i="20"/>
  <c r="X11" i="20"/>
  <c r="W11" i="20"/>
  <c r="Y11" i="20"/>
  <c r="W12" i="20"/>
  <c r="BS6" i="19"/>
  <c r="BL7" i="12"/>
  <c r="BK3" i="19" s="1"/>
  <c r="BJ3" i="19"/>
  <c r="X14" i="20"/>
  <c r="V14" i="20"/>
  <c r="T14" i="20"/>
  <c r="R14" i="20"/>
  <c r="U14" i="20"/>
  <c r="S14" i="20"/>
  <c r="S9" i="20"/>
  <c r="S8" i="20"/>
  <c r="U12" i="20"/>
  <c r="T7" i="20"/>
  <c r="T11" i="20"/>
  <c r="X6" i="20"/>
  <c r="X10" i="20"/>
  <c r="V9" i="20"/>
  <c r="V13" i="20"/>
  <c r="R11" i="20"/>
  <c r="T10" i="20"/>
  <c r="R13" i="20"/>
  <c r="U13" i="20"/>
  <c r="U8" i="20"/>
  <c r="X13" i="20"/>
  <c r="V11" i="20"/>
  <c r="S11" i="20"/>
  <c r="U11" i="20"/>
  <c r="T12" i="20"/>
  <c r="U9" i="20"/>
  <c r="T9" i="20"/>
  <c r="S13" i="20"/>
  <c r="T13" i="20"/>
  <c r="V10" i="20"/>
  <c r="R6" i="20"/>
  <c r="T6" i="20"/>
  <c r="U7" i="20"/>
  <c r="S7" i="20"/>
  <c r="V7" i="20"/>
  <c r="X7" i="20"/>
  <c r="R7" i="20"/>
  <c r="S10" i="20"/>
  <c r="S12" i="20"/>
  <c r="R12" i="20"/>
  <c r="X12" i="20"/>
  <c r="V12" i="20"/>
  <c r="S6" i="20"/>
  <c r="X8" i="20"/>
  <c r="V8" i="20"/>
  <c r="R8" i="20"/>
  <c r="T8" i="20"/>
  <c r="U6" i="20"/>
  <c r="V6" i="20"/>
  <c r="R10" i="20"/>
  <c r="U10" i="20"/>
  <c r="BL12" i="19"/>
  <c r="BP12" i="19" s="1"/>
  <c r="S15" i="15"/>
  <c r="S16" i="15"/>
  <c r="S17" i="15"/>
  <c r="S18" i="15"/>
  <c r="S14" i="15"/>
  <c r="V15" i="20" l="1"/>
  <c r="U15" i="20"/>
  <c r="S15" i="20"/>
  <c r="R15" i="20"/>
  <c r="T15" i="20"/>
  <c r="Y15" i="20"/>
  <c r="W15" i="20"/>
  <c r="X15" i="20"/>
  <c r="BM11" i="19"/>
  <c r="BO11" i="19"/>
  <c r="BU11" i="19" s="1"/>
  <c r="BN11" i="19"/>
  <c r="BT11" i="19" s="1"/>
  <c r="BP11" i="19"/>
  <c r="BR11" i="19"/>
  <c r="BQ11" i="19"/>
  <c r="BN12" i="19"/>
  <c r="BT12" i="19" s="1"/>
  <c r="BM12" i="19"/>
  <c r="BO12" i="19"/>
  <c r="BU12" i="19" s="1"/>
  <c r="BQ12" i="19"/>
  <c r="BR12" i="19"/>
  <c r="S19" i="15"/>
  <c r="BS12" i="19" l="1"/>
  <c r="BV12" i="19" s="1"/>
  <c r="AA15" i="20"/>
  <c r="BS11" i="19"/>
  <c r="BV11" i="19" s="1"/>
  <c r="F96" i="13"/>
  <c r="T6" i="15" l="1"/>
  <c r="T7" i="15"/>
  <c r="T8" i="15"/>
  <c r="T9" i="15"/>
  <c r="T5" i="15"/>
  <c r="N6" i="15"/>
  <c r="N7" i="15"/>
  <c r="N8" i="15"/>
  <c r="N9" i="15"/>
  <c r="N10" i="15"/>
  <c r="N11" i="15"/>
  <c r="N12" i="15"/>
  <c r="N13" i="15"/>
  <c r="N14" i="15"/>
  <c r="N15" i="15"/>
  <c r="N16" i="15"/>
  <c r="N17" i="15"/>
  <c r="N18" i="15"/>
  <c r="N19" i="15"/>
  <c r="N5"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D5" i="19"/>
  <c r="D4" i="19"/>
  <c r="D3" i="19"/>
  <c r="BN6" i="19" l="1"/>
  <c r="BO6" i="19"/>
  <c r="BU6" i="19" s="1"/>
  <c r="BP6" i="19"/>
  <c r="BR6" i="19"/>
  <c r="BQ6" i="19"/>
  <c r="BN10" i="19"/>
  <c r="BT10" i="19" s="1"/>
  <c r="BM10" i="19"/>
  <c r="BO10" i="19"/>
  <c r="BU10" i="19" s="1"/>
  <c r="BR10" i="19"/>
  <c r="BQ10" i="19"/>
  <c r="BP10" i="19"/>
  <c r="BM9" i="19"/>
  <c r="BO9" i="19"/>
  <c r="BU9" i="19" s="1"/>
  <c r="BN9" i="19"/>
  <c r="BT9" i="19" s="1"/>
  <c r="BQ9" i="19"/>
  <c r="BP9" i="19"/>
  <c r="BR9" i="19"/>
  <c r="BN8" i="19"/>
  <c r="BT8" i="19" s="1"/>
  <c r="BM8" i="19"/>
  <c r="BO8" i="19"/>
  <c r="BU8" i="19" s="1"/>
  <c r="BQ8" i="19"/>
  <c r="BP8" i="19"/>
  <c r="BR8" i="19"/>
  <c r="BM7" i="19"/>
  <c r="BO7" i="19"/>
  <c r="BU7" i="19" s="1"/>
  <c r="BN7" i="19"/>
  <c r="BT7" i="19" s="1"/>
  <c r="BP7" i="19"/>
  <c r="BR7" i="19"/>
  <c r="BQ7" i="19"/>
  <c r="BM14" i="19"/>
  <c r="BO14" i="19"/>
  <c r="BU14" i="19" s="1"/>
  <c r="BN14" i="19"/>
  <c r="BT14" i="19" s="1"/>
  <c r="BQ14" i="19"/>
  <c r="BP14" i="19"/>
  <c r="BR14" i="19"/>
  <c r="BL15" i="19"/>
  <c r="T10" i="15"/>
  <c r="N20" i="15"/>
  <c r="AE60" i="12"/>
  <c r="BS8" i="19" l="1"/>
  <c r="BV8" i="19" s="1"/>
  <c r="BS10" i="19"/>
  <c r="BV10" i="19" s="1"/>
  <c r="BS7" i="19"/>
  <c r="BS9" i="19"/>
  <c r="BV9" i="19" s="1"/>
  <c r="BS14" i="19"/>
  <c r="BV14" i="19" s="1"/>
  <c r="BU15" i="19"/>
  <c r="BT6" i="19"/>
  <c r="BV6" i="19" s="1"/>
  <c r="D5" i="15"/>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4" i="15"/>
  <c r="BS15" i="19" l="1"/>
  <c r="BV7" i="19"/>
  <c r="E25" i="12"/>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K134" i="16" l="1"/>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Q24" i="12"/>
  <c r="R24" i="12"/>
  <c r="S24" i="12"/>
  <c r="T24" i="12"/>
  <c r="U24" i="12"/>
  <c r="V24" i="12"/>
  <c r="W24" i="12"/>
  <c r="X24" i="12"/>
  <c r="Y24" i="12"/>
  <c r="Z24" i="12"/>
  <c r="AA24" i="12"/>
  <c r="AB24" i="12"/>
  <c r="AC24" i="12"/>
  <c r="AD24" i="12"/>
  <c r="AE24" i="12"/>
  <c r="AF24" i="12"/>
  <c r="AG24" i="12"/>
  <c r="AH24" i="12"/>
  <c r="P24" i="12"/>
  <c r="E52" i="14" l="1"/>
  <c r="E51" i="14"/>
  <c r="E49" i="14"/>
  <c r="E39" i="14"/>
  <c r="E32" i="14"/>
  <c r="E25" i="14"/>
  <c r="E19" i="14"/>
  <c r="BM15" i="19" l="1"/>
  <c r="BN15" i="19"/>
  <c r="BO15" i="19"/>
  <c r="BT15" i="19"/>
  <c r="BP15" i="19" l="1"/>
  <c r="BR15" i="19"/>
  <c r="BV15" i="19"/>
  <c r="BQ15" i="19" l="1"/>
  <c r="H17" i="15"/>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E18" i="14"/>
  <c r="E20" i="14" s="1"/>
  <c r="E16" i="14"/>
  <c r="E14" i="14"/>
  <c r="E12" i="14"/>
  <c r="E10" i="14"/>
  <c r="E11" i="14" s="1"/>
  <c r="Q5" i="16" l="1"/>
  <c r="E131" i="12"/>
  <c r="E15" i="14"/>
  <c r="E13" i="14"/>
  <c r="E29" i="14"/>
  <c r="E36" i="14"/>
  <c r="E45" i="14"/>
  <c r="E43" i="14"/>
  <c r="E46" i="14"/>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AA65" i="13" l="1"/>
  <c r="X80" i="13"/>
  <c r="X81" i="13"/>
  <c r="X82" i="13"/>
  <c r="X83" i="13"/>
  <c r="X76" i="13"/>
  <c r="X77" i="13"/>
  <c r="X78" i="13"/>
  <c r="X79" i="13"/>
  <c r="AA67" i="13" l="1"/>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AA68" i="13" l="1"/>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AA69" i="13" l="1"/>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AA72" i="13" l="1"/>
  <c r="AA71" i="13"/>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AA74" i="13" l="1"/>
  <c r="AA73" i="13"/>
  <c r="F7" i="12"/>
  <c r="E3" i="19" s="1"/>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5" i="13" l="1"/>
  <c r="D6" i="16" s="1"/>
  <c r="N131" i="12"/>
  <c r="Q14" i="16"/>
  <c r="P131" i="12"/>
  <c r="Q16" i="16"/>
  <c r="R131" i="12"/>
  <c r="Q18" i="16"/>
  <c r="T131" i="12"/>
  <c r="Q20" i="16"/>
  <c r="V131" i="12"/>
  <c r="Q22" i="16"/>
  <c r="X131" i="12"/>
  <c r="Q24" i="16"/>
  <c r="Z131" i="12"/>
  <c r="Q26" i="16"/>
  <c r="AB131" i="12"/>
  <c r="Q28" i="16"/>
  <c r="AD131" i="12"/>
  <c r="Q30" i="16"/>
  <c r="AF131" i="12"/>
  <c r="Q32" i="16"/>
  <c r="AH131" i="12"/>
  <c r="Q34" i="16"/>
  <c r="Q36" i="16"/>
  <c r="Q38" i="16"/>
  <c r="Q40" i="16"/>
  <c r="Q42" i="16"/>
  <c r="Q44" i="16"/>
  <c r="Q46" i="16"/>
  <c r="Q48" i="16"/>
  <c r="Q50" i="16"/>
  <c r="Q52" i="16"/>
  <c r="Q54" i="16"/>
  <c r="Q56" i="16"/>
  <c r="Q58" i="16"/>
  <c r="Q60" i="16"/>
  <c r="Q62" i="16"/>
  <c r="Q64" i="16"/>
  <c r="M131" i="12"/>
  <c r="Q13" i="16"/>
  <c r="O131" i="12"/>
  <c r="Q15" i="16"/>
  <c r="Q131" i="12"/>
  <c r="Q17" i="16"/>
  <c r="S131" i="12"/>
  <c r="Q19" i="16"/>
  <c r="U131" i="12"/>
  <c r="Q21" i="16"/>
  <c r="W131" i="12"/>
  <c r="Q23" i="16"/>
  <c r="Y131" i="12"/>
  <c r="Q25" i="16"/>
  <c r="AA131" i="12"/>
  <c r="Q27" i="16"/>
  <c r="AC131" i="12"/>
  <c r="Q29" i="16"/>
  <c r="AE131" i="12"/>
  <c r="Q31" i="16"/>
  <c r="AG131" i="12"/>
  <c r="Q33" i="16"/>
  <c r="Q35" i="16"/>
  <c r="Q37" i="16"/>
  <c r="Q39" i="16"/>
  <c r="Q41" i="16"/>
  <c r="Q43" i="16"/>
  <c r="Q45" i="16"/>
  <c r="Q47" i="16"/>
  <c r="Q49" i="16"/>
  <c r="Q51" i="16"/>
  <c r="Q53" i="16"/>
  <c r="Q55" i="16"/>
  <c r="Q57" i="16"/>
  <c r="Q59" i="16"/>
  <c r="Q61" i="16"/>
  <c r="Q63" i="16"/>
  <c r="G7" i="12"/>
  <c r="G131" i="12"/>
  <c r="I131" i="12"/>
  <c r="K131" i="12"/>
  <c r="F131" i="12"/>
  <c r="H131" i="12"/>
  <c r="J131" i="12"/>
  <c r="L131" i="12"/>
  <c r="AA76" i="13"/>
  <c r="AA75" i="13"/>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2" i="12"/>
  <c r="AG60" i="12"/>
  <c r="AG62" i="12" s="1"/>
  <c r="F3" i="19" l="1"/>
  <c r="P5" i="16"/>
  <c r="P61" i="16"/>
  <c r="P57" i="16"/>
  <c r="P53" i="16"/>
  <c r="P49" i="16"/>
  <c r="P45" i="16"/>
  <c r="P41" i="16"/>
  <c r="P37" i="16"/>
  <c r="AG132" i="12"/>
  <c r="P33" i="16"/>
  <c r="AC132" i="12"/>
  <c r="P29" i="16"/>
  <c r="Y132" i="12"/>
  <c r="P25" i="16"/>
  <c r="U132" i="12"/>
  <c r="P21" i="16"/>
  <c r="Q132" i="12"/>
  <c r="P17" i="16"/>
  <c r="M132" i="12"/>
  <c r="P13" i="16"/>
  <c r="I132" i="12"/>
  <c r="P9" i="16"/>
  <c r="P62" i="16"/>
  <c r="P58" i="16"/>
  <c r="P54" i="16"/>
  <c r="P50" i="16"/>
  <c r="P46" i="16"/>
  <c r="P42" i="16"/>
  <c r="P38" i="16"/>
  <c r="AH132" i="12"/>
  <c r="P34" i="16"/>
  <c r="AD132" i="12"/>
  <c r="P30" i="16"/>
  <c r="Z132" i="12"/>
  <c r="P26" i="16"/>
  <c r="V132" i="12"/>
  <c r="P22" i="16"/>
  <c r="R132" i="12"/>
  <c r="P18" i="16"/>
  <c r="N132" i="12"/>
  <c r="P14" i="16"/>
  <c r="J132" i="12"/>
  <c r="P10" i="16"/>
  <c r="F132" i="12"/>
  <c r="P6" i="16"/>
  <c r="Q65" i="16"/>
  <c r="P63" i="16"/>
  <c r="P59" i="16"/>
  <c r="P55" i="16"/>
  <c r="P51" i="16"/>
  <c r="P47" i="16"/>
  <c r="P43" i="16"/>
  <c r="P39" i="16"/>
  <c r="P35" i="16"/>
  <c r="AE132" i="12"/>
  <c r="P31" i="16"/>
  <c r="AA132" i="12"/>
  <c r="P27" i="16"/>
  <c r="W132" i="12"/>
  <c r="P23" i="16"/>
  <c r="S132" i="12"/>
  <c r="P19" i="16"/>
  <c r="O132" i="12"/>
  <c r="P15" i="16"/>
  <c r="K132" i="12"/>
  <c r="P11" i="16"/>
  <c r="G132" i="12"/>
  <c r="P7" i="16"/>
  <c r="P64" i="16"/>
  <c r="P60" i="16"/>
  <c r="P56" i="16"/>
  <c r="P52" i="16"/>
  <c r="P48" i="16"/>
  <c r="P44" i="16"/>
  <c r="P40" i="16"/>
  <c r="P36" i="16"/>
  <c r="AF132" i="12"/>
  <c r="P32" i="16"/>
  <c r="AB132" i="12"/>
  <c r="P28" i="16"/>
  <c r="X132" i="12"/>
  <c r="P24" i="16"/>
  <c r="T132" i="12"/>
  <c r="P20" i="16"/>
  <c r="P132" i="12"/>
  <c r="P16" i="16"/>
  <c r="L132" i="12"/>
  <c r="P12" i="16"/>
  <c r="H132" i="12"/>
  <c r="P8" i="16"/>
  <c r="P65" i="16"/>
  <c r="H7" i="12"/>
  <c r="B6" i="13"/>
  <c r="D7" i="16" s="1"/>
  <c r="AA77" i="13"/>
  <c r="D94" i="15"/>
  <c r="C94" i="15" s="1"/>
  <c r="P66" i="16" l="1"/>
  <c r="G3" i="19"/>
  <c r="Q66" i="16"/>
  <c r="B7" i="13"/>
  <c r="D8" i="16" s="1"/>
  <c r="I7" i="12"/>
  <c r="AA78" i="13"/>
  <c r="H3" i="19" l="1"/>
  <c r="P67" i="16"/>
  <c r="P68" i="16"/>
  <c r="Q68" i="16"/>
  <c r="Q67" i="16"/>
  <c r="J7" i="12"/>
  <c r="B8" i="13"/>
  <c r="D9" i="16" s="1"/>
  <c r="AA79" i="13"/>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I3" i="19" l="1"/>
  <c r="P69" i="16"/>
  <c r="Q69" i="16"/>
  <c r="K7" i="12"/>
  <c r="B9" i="13"/>
  <c r="D10" i="16" s="1"/>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J3" i="19" l="1"/>
  <c r="P70" i="16"/>
  <c r="G7" i="16"/>
  <c r="G6" i="16"/>
  <c r="G5" i="16"/>
  <c r="Q70" i="16"/>
  <c r="L7" i="12"/>
  <c r="B10" i="13"/>
  <c r="D11" i="16" s="1"/>
  <c r="AA81" i="13"/>
  <c r="K3" i="19" l="1"/>
  <c r="P71" i="16"/>
  <c r="Q71" i="16"/>
  <c r="M7" i="12"/>
  <c r="B11" i="13"/>
  <c r="D12" i="16" s="1"/>
  <c r="P73" i="16"/>
  <c r="AA82" i="13"/>
  <c r="L3" i="19" l="1"/>
  <c r="P72" i="16"/>
  <c r="Q72" i="16"/>
  <c r="N7" i="12"/>
  <c r="B12" i="13"/>
  <c r="D13" i="16" s="1"/>
  <c r="AA83" i="13"/>
  <c r="M3" i="19" l="1"/>
  <c r="Q73" i="16"/>
  <c r="O7" i="12"/>
  <c r="B13" i="13"/>
  <c r="D14" i="16" s="1"/>
  <c r="AA84" i="13"/>
  <c r="AH27" i="12"/>
  <c r="AG27" i="12"/>
  <c r="AF27" i="12"/>
  <c r="AE27" i="12"/>
  <c r="AD27" i="12"/>
  <c r="AC27" i="12"/>
  <c r="AB27" i="12"/>
  <c r="AA27" i="12"/>
  <c r="Z27" i="12"/>
  <c r="Y27" i="12"/>
  <c r="AH25" i="12"/>
  <c r="AG25" i="12"/>
  <c r="AF25" i="12"/>
  <c r="AE25" i="12"/>
  <c r="AD25" i="12"/>
  <c r="AC25" i="12"/>
  <c r="AB25" i="12"/>
  <c r="AA25" i="12"/>
  <c r="Z25" i="12"/>
  <c r="Y25" i="12"/>
  <c r="N3" i="19" l="1"/>
  <c r="P74" i="16"/>
  <c r="Q74" i="16"/>
  <c r="P7" i="12"/>
  <c r="B14" i="13"/>
  <c r="D15" i="16" s="1"/>
  <c r="AA85" i="13"/>
  <c r="E24" i="12"/>
  <c r="O3" i="19" l="1"/>
  <c r="P75" i="16"/>
  <c r="Q75" i="16"/>
  <c r="Q7" i="12"/>
  <c r="B15" i="13"/>
  <c r="D16" i="16" s="1"/>
  <c r="AA86" i="13"/>
  <c r="F24" i="12"/>
  <c r="G24" i="12"/>
  <c r="H24" i="12"/>
  <c r="I24" i="12"/>
  <c r="J24" i="12"/>
  <c r="K24" i="12"/>
  <c r="L24" i="12"/>
  <c r="M24" i="12"/>
  <c r="N24" i="12"/>
  <c r="O24" i="12"/>
  <c r="H27" i="12"/>
  <c r="P78" i="16" l="1"/>
  <c r="P3" i="19"/>
  <c r="P76" i="16"/>
  <c r="Q76" i="16"/>
  <c r="R7" i="12"/>
  <c r="B16" i="13"/>
  <c r="D17" i="16" s="1"/>
  <c r="AA87" i="13"/>
  <c r="N25" i="12"/>
  <c r="Q3" i="19" l="1"/>
  <c r="P77" i="16"/>
  <c r="Q79" i="16"/>
  <c r="Q78" i="16"/>
  <c r="Q77" i="16"/>
  <c r="S7" i="12"/>
  <c r="B17" i="13"/>
  <c r="D18" i="16" s="1"/>
  <c r="AA88" i="13"/>
  <c r="X27" i="12"/>
  <c r="W27" i="12"/>
  <c r="V27" i="12"/>
  <c r="U27" i="12"/>
  <c r="T27" i="12"/>
  <c r="S27" i="12"/>
  <c r="R27" i="12"/>
  <c r="Q27" i="12"/>
  <c r="P27" i="12"/>
  <c r="O27" i="12"/>
  <c r="N27" i="12"/>
  <c r="M27" i="12"/>
  <c r="X25" i="12"/>
  <c r="W25" i="12"/>
  <c r="V25" i="12"/>
  <c r="U25" i="12"/>
  <c r="T25" i="12"/>
  <c r="S25" i="12"/>
  <c r="R25" i="12"/>
  <c r="Q25" i="12"/>
  <c r="P25" i="12"/>
  <c r="O25" i="12"/>
  <c r="M25" i="12"/>
  <c r="R3" i="19" l="1"/>
  <c r="P79" i="16"/>
  <c r="Q80" i="16"/>
  <c r="T7" i="12"/>
  <c r="B18" i="13"/>
  <c r="D19" i="16" s="1"/>
  <c r="AA89" i="13"/>
  <c r="E27" i="12"/>
  <c r="S3" i="19" l="1"/>
  <c r="P80" i="16"/>
  <c r="Q81" i="16"/>
  <c r="U7" i="12"/>
  <c r="B19" i="13"/>
  <c r="D20" i="16" s="1"/>
  <c r="AA90" i="13"/>
  <c r="F27" i="12"/>
  <c r="G27" i="12"/>
  <c r="I27" i="12"/>
  <c r="J27" i="12"/>
  <c r="K27" i="12"/>
  <c r="L27" i="12"/>
  <c r="F25" i="12"/>
  <c r="G25" i="12"/>
  <c r="H25" i="12"/>
  <c r="I25" i="12"/>
  <c r="J25" i="12"/>
  <c r="K25" i="12"/>
  <c r="L25" i="12"/>
  <c r="T3" i="19" l="1"/>
  <c r="P81" i="16"/>
  <c r="Q82" i="16"/>
  <c r="V7" i="12"/>
  <c r="B20" i="13"/>
  <c r="D21" i="16" s="1"/>
  <c r="AA91" i="13"/>
  <c r="U3" i="19" l="1"/>
  <c r="P82" i="16"/>
  <c r="Q84" i="16"/>
  <c r="Q83" i="16"/>
  <c r="W7" i="12"/>
  <c r="B21" i="13"/>
  <c r="D22" i="16" s="1"/>
  <c r="AA92" i="13"/>
  <c r="V3" i="19" l="1"/>
  <c r="P83" i="16"/>
  <c r="Q86" i="16"/>
  <c r="Q87" i="16"/>
  <c r="Q85" i="16"/>
  <c r="X7" i="12"/>
  <c r="B22" i="13"/>
  <c r="D23" i="16" s="1"/>
  <c r="AA93" i="13"/>
  <c r="W3" i="19" l="1"/>
  <c r="P84" i="16"/>
  <c r="Q88" i="16"/>
  <c r="Q89" i="16"/>
  <c r="Y7" i="12"/>
  <c r="B23" i="13"/>
  <c r="D24" i="16" s="1"/>
  <c r="AA94" i="13"/>
  <c r="X3" i="19" l="1"/>
  <c r="P85" i="16"/>
  <c r="Z7" i="12"/>
  <c r="B24" i="13"/>
  <c r="D25" i="16" s="1"/>
  <c r="AA95" i="13"/>
  <c r="Y3" i="19" l="1"/>
  <c r="P86" i="16"/>
  <c r="Q90" i="16"/>
  <c r="Q91" i="16"/>
  <c r="AA7" i="12"/>
  <c r="B25" i="13"/>
  <c r="D26" i="16" s="1"/>
  <c r="AA96" i="13"/>
  <c r="Z3" i="19" l="1"/>
  <c r="P87" i="16"/>
  <c r="Q92" i="16"/>
  <c r="AB7" i="12"/>
  <c r="B26" i="13"/>
  <c r="D27" i="16" s="1"/>
  <c r="AA97" i="13"/>
  <c r="AA3" i="19" l="1"/>
  <c r="P89" i="16"/>
  <c r="P88" i="16"/>
  <c r="P90" i="16"/>
  <c r="Q93" i="16"/>
  <c r="AC7" i="12"/>
  <c r="B27" i="13"/>
  <c r="D28" i="16" s="1"/>
  <c r="AA98" i="13"/>
  <c r="AB3" i="19" l="1"/>
  <c r="P91" i="16"/>
  <c r="Q94" i="16"/>
  <c r="AD7" i="12"/>
  <c r="B28" i="13"/>
  <c r="D29" i="16" s="1"/>
  <c r="AA99" i="13"/>
  <c r="AC3" i="19" l="1"/>
  <c r="P92" i="16"/>
  <c r="Q95" i="16"/>
  <c r="AE7" i="12"/>
  <c r="B29" i="13"/>
  <c r="D30" i="16" s="1"/>
  <c r="AA100" i="13"/>
  <c r="AD3" i="19" l="1"/>
  <c r="P93" i="16"/>
  <c r="AF7" i="12"/>
  <c r="B30" i="13"/>
  <c r="D31" i="16" s="1"/>
  <c r="AA101" i="13"/>
  <c r="AE3" i="19" l="1"/>
  <c r="P94" i="16"/>
  <c r="Q96" i="16"/>
  <c r="Q97" i="16"/>
  <c r="AG7" i="12"/>
  <c r="AF3" i="19" s="1"/>
  <c r="B31" i="13"/>
  <c r="D32" i="16" s="1"/>
  <c r="AA102" i="13"/>
  <c r="P95" i="16" l="1"/>
  <c r="AH7" i="12"/>
  <c r="AG3" i="19" s="1"/>
  <c r="B32" i="13"/>
  <c r="D33" i="16" s="1"/>
  <c r="AA103" i="13"/>
  <c r="P96" i="16" l="1"/>
  <c r="Q99" i="16"/>
  <c r="Q98" i="16"/>
  <c r="B33" i="13"/>
  <c r="D34" i="16" s="1"/>
  <c r="AA104" i="13"/>
  <c r="Q100" i="16" l="1"/>
  <c r="P97" i="16"/>
  <c r="B34" i="13"/>
  <c r="D35" i="16" s="1"/>
  <c r="AA105" i="13"/>
  <c r="Q101" i="16" l="1"/>
  <c r="P98" i="16"/>
  <c r="B35" i="13"/>
  <c r="D36" i="16" s="1"/>
  <c r="AA106" i="13"/>
  <c r="Q102" i="16" l="1"/>
  <c r="P99" i="16"/>
  <c r="B36" i="13"/>
  <c r="D37" i="16" s="1"/>
  <c r="AA107" i="13"/>
  <c r="Q103" i="16" l="1"/>
  <c r="P100" i="16"/>
  <c r="B37" i="13"/>
  <c r="D38" i="16" s="1"/>
  <c r="AA108" i="13"/>
  <c r="Q104" i="16" l="1"/>
  <c r="P101" i="16"/>
  <c r="B38" i="13"/>
  <c r="D39" i="16" s="1"/>
  <c r="AA109" i="13"/>
  <c r="Q105" i="16" l="1"/>
  <c r="P102" i="16"/>
  <c r="B39" i="13"/>
  <c r="D40" i="16" s="1"/>
  <c r="AA110" i="13"/>
  <c r="Q106" i="16" l="1"/>
  <c r="P103" i="16"/>
  <c r="B40" i="13"/>
  <c r="D41" i="16" s="1"/>
  <c r="AA111" i="13"/>
  <c r="Q107" i="16" l="1"/>
  <c r="P104" i="16"/>
  <c r="B41" i="13"/>
  <c r="D42" i="16" s="1"/>
  <c r="AA112" i="13"/>
  <c r="Q108" i="16" l="1"/>
  <c r="P105" i="16"/>
  <c r="B42" i="13"/>
  <c r="D43" i="16" s="1"/>
  <c r="AA113" i="13"/>
  <c r="P106" i="16" l="1"/>
  <c r="Q110" i="16"/>
  <c r="B43" i="13"/>
  <c r="D44" i="16" s="1"/>
  <c r="AA114" i="13"/>
  <c r="Q109" i="16" l="1"/>
  <c r="P107" i="16"/>
  <c r="Q111" i="16"/>
  <c r="B44" i="13"/>
  <c r="D45" i="16" s="1"/>
  <c r="AA115" i="13"/>
  <c r="P108" i="16" l="1"/>
  <c r="Q112" i="16"/>
  <c r="B45" i="13"/>
  <c r="D46" i="16" s="1"/>
  <c r="AA116" i="13"/>
  <c r="P109" i="16" l="1"/>
  <c r="Q113" i="16"/>
  <c r="B46" i="13"/>
  <c r="D47" i="16" s="1"/>
  <c r="AA117" i="13"/>
  <c r="P110" i="16" l="1"/>
  <c r="Q114" i="16"/>
  <c r="B47" i="13"/>
  <c r="D48" i="16" s="1"/>
  <c r="AA118" i="13"/>
  <c r="P111" i="16" l="1"/>
  <c r="Q115" i="16"/>
  <c r="B48" i="13"/>
  <c r="D49" i="16" s="1"/>
  <c r="AA119" i="13"/>
  <c r="P112" i="16" l="1"/>
  <c r="Q116" i="16"/>
  <c r="B49" i="13"/>
  <c r="D50" i="16" s="1"/>
  <c r="AA120" i="13"/>
  <c r="P113" i="16" l="1"/>
  <c r="B50" i="13"/>
  <c r="D51" i="16" s="1"/>
  <c r="AA121" i="13"/>
  <c r="P114" i="16" l="1"/>
  <c r="Q117" i="16"/>
  <c r="Q118" i="16"/>
  <c r="B51" i="13"/>
  <c r="D52" i="16" s="1"/>
  <c r="AA122" i="13"/>
  <c r="P115" i="16" l="1"/>
  <c r="Q119" i="16"/>
  <c r="B52" i="13"/>
  <c r="D53" i="16" s="1"/>
  <c r="P116" i="16" l="1"/>
  <c r="B53" i="13"/>
  <c r="D54" i="16" s="1"/>
  <c r="P117" i="16" l="1"/>
  <c r="Q120" i="16"/>
  <c r="B54" i="13"/>
  <c r="D55" i="16" s="1"/>
  <c r="P118" i="16" l="1"/>
  <c r="Q121" i="16"/>
  <c r="Q122" i="16"/>
  <c r="B55" i="13"/>
  <c r="D56" i="16" s="1"/>
  <c r="P119" i="16" l="1"/>
  <c r="B56" i="13"/>
  <c r="D57" i="16" s="1"/>
  <c r="Q123" i="16" l="1"/>
  <c r="P120" i="16"/>
  <c r="B57" i="13"/>
  <c r="D58" i="16" s="1"/>
  <c r="Q124" i="16" l="1"/>
  <c r="P121" i="16"/>
  <c r="B58" i="13"/>
  <c r="D59" i="16" s="1"/>
  <c r="Q125" i="16" l="1"/>
  <c r="P124" i="16"/>
  <c r="P122" i="16"/>
  <c r="B59" i="13"/>
  <c r="D60" i="16" s="1"/>
  <c r="Q126" i="16" l="1"/>
  <c r="P125" i="16"/>
  <c r="P123" i="16"/>
  <c r="B60" i="13"/>
  <c r="D61" i="16" s="1"/>
  <c r="Q127" i="16" l="1"/>
  <c r="P126" i="16"/>
  <c r="B61" i="13"/>
  <c r="D62" i="16" s="1"/>
  <c r="Q128" i="16" l="1"/>
  <c r="Q129" i="16"/>
  <c r="P127" i="16"/>
  <c r="B62" i="13"/>
  <c r="D63" i="16" s="1"/>
  <c r="Q130" i="16" l="1"/>
  <c r="P128" i="16"/>
  <c r="B63" i="13"/>
  <c r="D64" i="16" s="1"/>
  <c r="Q131" i="16" l="1"/>
  <c r="P129" i="16"/>
  <c r="B64" i="13"/>
  <c r="D65" i="16" s="1"/>
  <c r="Q132" i="16" l="1"/>
  <c r="P130" i="16"/>
  <c r="B65" i="13"/>
  <c r="D66" i="16" s="1"/>
  <c r="Q133" i="16" l="1"/>
  <c r="P131" i="16"/>
  <c r="B66" i="13"/>
  <c r="D67" i="16" s="1"/>
  <c r="Q134" i="16" l="1"/>
  <c r="P132" i="16"/>
  <c r="P134" i="16"/>
  <c r="B67" i="13"/>
  <c r="D68" i="16" s="1"/>
  <c r="P133" i="16" l="1"/>
  <c r="E17" i="14"/>
  <c r="B68" i="13"/>
  <c r="D69" i="16" s="1"/>
  <c r="B69" i="13" l="1"/>
  <c r="D70" i="16" s="1"/>
  <c r="B70" i="13" l="1"/>
  <c r="D71" i="16" s="1"/>
  <c r="B71" i="13" l="1"/>
  <c r="D72" i="16" s="1"/>
  <c r="B72" i="13" l="1"/>
  <c r="D73" i="16" s="1"/>
  <c r="B73" i="13" l="1"/>
  <c r="D74" i="16" s="1"/>
  <c r="B74" i="13" l="1"/>
  <c r="D75" i="16" s="1"/>
  <c r="B75" i="13" l="1"/>
  <c r="D76" i="16" s="1"/>
  <c r="B76" i="13" l="1"/>
  <c r="D77" i="16" s="1"/>
  <c r="B77" i="13" l="1"/>
  <c r="D78" i="16" s="1"/>
  <c r="B78" i="13" l="1"/>
  <c r="D79" i="16" s="1"/>
  <c r="B79" i="13" l="1"/>
  <c r="D80" i="16" s="1"/>
  <c r="B80" i="13" l="1"/>
  <c r="D81" i="16" s="1"/>
  <c r="B81" i="13" l="1"/>
  <c r="D82" i="16" s="1"/>
  <c r="B82" i="13" l="1"/>
  <c r="D83" i="16" s="1"/>
  <c r="B83" i="13" l="1"/>
  <c r="D84" i="16" s="1"/>
  <c r="B84" i="13" l="1"/>
  <c r="D85" i="16" s="1"/>
  <c r="B85" i="13" l="1"/>
  <c r="D86" i="16" s="1"/>
  <c r="B86" i="13" l="1"/>
  <c r="D87" i="16" s="1"/>
  <c r="B87" i="13" l="1"/>
  <c r="D88" i="16" s="1"/>
  <c r="B88" i="13" l="1"/>
  <c r="D89" i="16" s="1"/>
  <c r="B89" i="13" l="1"/>
  <c r="D90" i="16" s="1"/>
  <c r="B90" i="13" l="1"/>
  <c r="D91" i="16" s="1"/>
  <c r="B91" i="13" l="1"/>
  <c r="D92" i="16" s="1"/>
  <c r="B92" i="13" l="1"/>
  <c r="D93" i="16" s="1"/>
  <c r="B93" i="13" l="1"/>
  <c r="D94" i="16" s="1"/>
  <c r="B94" i="13" l="1"/>
  <c r="D95" i="16" s="1"/>
  <c r="B95" i="13" l="1"/>
  <c r="D96" i="16" s="1"/>
  <c r="B96" i="13" l="1"/>
  <c r="D97" i="16" s="1"/>
  <c r="B97" i="13" l="1"/>
  <c r="D98" i="16" s="1"/>
  <c r="B98" i="13" l="1"/>
  <c r="D99" i="16" s="1"/>
  <c r="B99" i="13" l="1"/>
  <c r="D100" i="16" s="1"/>
  <c r="B100" i="13" l="1"/>
  <c r="D101" i="16" s="1"/>
  <c r="B101" i="13" l="1"/>
  <c r="D102" i="16" s="1"/>
  <c r="B102" i="13" l="1"/>
  <c r="D103" i="16" s="1"/>
  <c r="B103" i="13" l="1"/>
  <c r="D104" i="16" s="1"/>
  <c r="B104" i="13" l="1"/>
  <c r="D105" i="16" s="1"/>
  <c r="B105" i="13" l="1"/>
  <c r="D106" i="16" s="1"/>
  <c r="B106" i="13" l="1"/>
  <c r="D107" i="16" s="1"/>
  <c r="B107" i="13" l="1"/>
  <c r="D108" i="16" s="1"/>
  <c r="B108" i="13" l="1"/>
  <c r="D109" i="16" s="1"/>
  <c r="B109" i="13" l="1"/>
  <c r="D110" i="16" s="1"/>
  <c r="B110" i="13" l="1"/>
  <c r="D111" i="16" s="1"/>
  <c r="B111" i="13" l="1"/>
  <c r="D112" i="16" s="1"/>
  <c r="B112" i="13" l="1"/>
  <c r="D113" i="16" s="1"/>
  <c r="B113" i="13" l="1"/>
  <c r="D114" i="16" s="1"/>
  <c r="B114" i="13" l="1"/>
  <c r="D115" i="16" s="1"/>
  <c r="B115" i="13" l="1"/>
  <c r="D116" i="16" s="1"/>
  <c r="B116" i="13" l="1"/>
  <c r="D117" i="16" s="1"/>
  <c r="B117" i="13" l="1"/>
  <c r="D118" i="16" s="1"/>
  <c r="B118" i="13" l="1"/>
  <c r="D119" i="16" s="1"/>
  <c r="B119" i="13" l="1"/>
  <c r="D120" i="16" s="1"/>
  <c r="B120" i="13" l="1"/>
  <c r="D121" i="16" s="1"/>
  <c r="B121" i="13" l="1"/>
  <c r="D122" i="16" s="1"/>
  <c r="B122" i="13" l="1"/>
  <c r="D123" i="16" s="1"/>
  <c r="B123" i="13" l="1"/>
  <c r="D124" i="16" s="1"/>
  <c r="B124" i="13" l="1"/>
  <c r="D125" i="16" s="1"/>
  <c r="B125" i="13" l="1"/>
  <c r="D126" i="16" s="1"/>
  <c r="B126" i="13" l="1"/>
  <c r="D127" i="16" s="1"/>
  <c r="B127" i="13" l="1"/>
  <c r="D128" i="16" s="1"/>
  <c r="B128" i="13" l="1"/>
  <c r="D129" i="16" s="1"/>
  <c r="B129" i="13" l="1"/>
  <c r="D130" i="16" s="1"/>
  <c r="B130" i="13" l="1"/>
  <c r="D131" i="16" s="1"/>
  <c r="B131" i="13" l="1"/>
  <c r="D132" i="16" s="1"/>
  <c r="B132" i="13" l="1"/>
  <c r="D133" i="16" s="1"/>
  <c r="B133" i="13" l="1"/>
  <c r="D134" i="16" s="1"/>
</calcChain>
</file>

<file path=xl/sharedStrings.xml><?xml version="1.0" encoding="utf-8"?>
<sst xmlns="http://schemas.openxmlformats.org/spreadsheetml/2006/main" count="779" uniqueCount="452">
  <si>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</si>
  <si>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</si>
  <si>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</si>
  <si>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</si>
  <si>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</si>
  <si>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</si>
  <si>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</si>
  <si>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</si>
  <si>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</si>
  <si>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</si>
  <si>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</si>
  <si>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</si>
  <si>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</si>
  <si>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</si>
  <si>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</si>
  <si>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</si>
  <si>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</si>
  <si>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</si>
  <si>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</si>
  <si>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</si>
  <si>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</si>
  <si>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</si>
  <si>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</si>
  <si>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</si>
  <si>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</si>
  <si>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</si>
  <si>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</si>
  <si>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</si>
  <si>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</si>
  <si>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</si>
  <si>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</si>
  <si>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</si>
  <si>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</si>
  <si>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</si>
  <si>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</si>
  <si>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</si>
  <si>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</si>
  <si>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</si>
  <si>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</si>
  <si>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</si>
  <si>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</si>
  <si>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</si>
  <si>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</si>
  <si>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</si>
  <si>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</si>
  <si>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</si>
  <si>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</si>
  <si>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</si>
  <si>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</si>
  <si>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</si>
  <si>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</si>
  <si>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</si>
  <si>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</si>
  <si>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</si>
  <si>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</si>
  <si>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</si>
  <si>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</si>
  <si>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</si>
  <si>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</si>
  <si>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</si>
  <si>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</si>
  <si>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</si>
  <si>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</si>
  <si>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</si>
  <si>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</si>
  <si>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</si>
  <si>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</si>
  <si>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</si>
  <si>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</si>
  <si>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</si>
  <si>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</si>
  <si>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</si>
  <si>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</si>
  <si>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</si>
  <si>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</si>
  <si>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</si>
  <si>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</si>
  <si>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</si>
  <si>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</si>
  <si>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</si>
  <si>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</si>
  <si>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</si>
  <si>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</si>
  <si>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</si>
  <si>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</si>
  <si>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</si>
  <si>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</si>
  <si>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</si>
  <si>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</si>
  <si>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</si>
  <si>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</si>
  <si>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</si>
  <si>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</si>
  <si>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</si>
  <si>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</si>
  <si>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</si>
  <si>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</si>
  <si>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</si>
  <si>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</si>
  <si>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</si>
  <si>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</si>
  <si>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</si>
  <si>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</si>
  <si>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</si>
  <si>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</si>
  <si>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</si>
  <si>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</si>
  <si>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</si>
  <si>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</si>
  <si>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</si>
  <si>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</si>
  <si>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</si>
  <si>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</si>
  <si>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</si>
  <si>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</si>
  <si>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</si>
  <si>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</si>
  <si>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</si>
  <si>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</si>
  <si>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</si>
  <si>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</si>
  <si>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</si>
  <si>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</si>
  <si>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</si>
  <si>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</si>
  <si>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</si>
  <si>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</si>
  <si>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</si>
  <si>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</si>
  <si>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</si>
  <si>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</si>
  <si>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</si>
  <si>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</si>
  <si>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</si>
  <si>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</si>
  <si>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</si>
  <si>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</si>
  <si>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</si>
  <si>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</si>
  <si>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</si>
  <si>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</si>
  <si>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</si>
  <si>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</si>
  <si>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</si>
  <si>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</si>
  <si>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</si>
  <si>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</si>
  <si>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</si>
  <si>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</si>
  <si>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</si>
  <si>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</si>
  <si>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</si>
  <si>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</si>
  <si>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</si>
  <si>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</si>
  <si>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</si>
  <si>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</si>
  <si>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</si>
  <si>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</si>
  <si>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</si>
  <si>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</si>
  <si>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</si>
  <si>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</si>
  <si>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</si>
  <si>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</si>
  <si>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</si>
  <si>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</si>
  <si>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</si>
  <si>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</si>
  <si>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</si>
  <si>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</si>
  <si>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</si>
  <si>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</si>
  <si>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</si>
  <si>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</si>
  <si>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</si>
  <si>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</si>
  <si>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</si>
  <si>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</si>
  <si>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</si>
  <si>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</si>
  <si>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</si>
  <si>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</si>
  <si>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</si>
  <si>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</si>
  <si>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</si>
  <si>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</si>
  <si>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</si>
  <si>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</si>
  <si>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</si>
  <si>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</si>
  <si>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</si>
  <si>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</si>
  <si>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</si>
  <si>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</si>
  <si>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</si>
  <si>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</si>
  <si>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</si>
  <si>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</si>
  <si>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</si>
  <si>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</si>
  <si>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</si>
  <si>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</si>
  <si>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</si>
  <si>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</si>
  <si>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</si>
  <si>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</si>
  <si>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</si>
  <si>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</si>
  <si>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</si>
  <si>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</si>
  <si>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</si>
  <si>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</si>
  <si>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</si>
  <si>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</si>
  <si>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</si>
  <si>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</si>
  <si>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</si>
  <si>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</si>
  <si>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</si>
  <si>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</si>
  <si>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</si>
  <si>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</si>
  <si>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</si>
  <si>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</si>
  <si>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</si>
  <si>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</si>
  <si>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</si>
  <si>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</si>
  <si>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</si>
  <si>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</si>
  <si>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</si>
  <si>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</si>
  <si>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</si>
  <si>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</si>
  <si>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</si>
  <si>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</si>
  <si>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</si>
  <si>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</si>
  <si>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</si>
  <si>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</si>
  <si>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</si>
  <si>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</si>
  <si>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</si>
  <si>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</si>
  <si>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</si>
  <si>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</si>
  <si>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</si>
  <si>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</si>
  <si>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</si>
  <si>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</si>
  <si>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</si>
  <si>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</si>
  <si>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</si>
  <si>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</si>
  <si>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</si>
  <si>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</si>
  <si>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</si>
  <si>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</si>
  <si>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t>سهم هر فعاليت از کل (٪)</t>
  </si>
  <si>
    <t>حق‌‌الزحمه تسهیل‌گر</t>
  </si>
  <si>
    <t>جمع به ازاي هر گروه</t>
  </si>
  <si>
    <t>افتتاح حساب گروه خودیار در بانک عامل (مرحله ب ۷ نقشه راه)</t>
  </si>
  <si>
    <t>پرداخت اولین فقره وام داخلی و بازپرداخت اولين قسط به گروه (مرحله پ ۹ نقشه راه)</t>
  </si>
  <si>
    <t>کسب امتیاز لازم در اعتبارسنجی اول بانک و دریافت وام اول گروه از بانک (مرحله ت ۱ نقشه راه)</t>
  </si>
  <si>
    <t xml:space="preserve">پيگيري و بازپرداخت اولین وام بانکی (مرحله ت ۷ نقشه راه)  </t>
  </si>
  <si>
    <t xml:space="preserve">دریافت وام دوم گروه از بانک (مرحله ت 9 نقشه راه)   </t>
  </si>
  <si>
    <t>گام نخست به سوی تشکیل کانون گروه خوديار(مرحله ت 11 نقشه راه)</t>
  </si>
  <si>
    <t>پرداختی حق الزحمه</t>
  </si>
  <si>
    <t>مرحله پرداخت</t>
  </si>
  <si>
    <t>پ9</t>
  </si>
  <si>
    <t>ب7</t>
  </si>
  <si>
    <t>ت1</t>
  </si>
  <si>
    <t>ت7</t>
  </si>
  <si>
    <t>ت9</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</si>
  <si>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</si>
  <si>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</si>
  <si>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</si>
  <si>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</si>
  <si>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</si>
  <si>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</si>
  <si>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</si>
  <si>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</si>
  <si>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</si>
  <si>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</si>
  <si>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</si>
  <si>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</si>
  <si>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</si>
  <si>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</si>
  <si>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</si>
  <si>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</si>
  <si>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</si>
  <si>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</si>
  <si>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</si>
  <si>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</si>
  <si>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</si>
  <si>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</si>
  <si>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</si>
  <si>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</si>
  <si>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</si>
  <si>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</si>
  <si>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</si>
  <si>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</si>
  <si>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</si>
  <si>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</si>
  <si>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</si>
  <si>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</si>
  <si>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</si>
  <si>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</si>
  <si>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</si>
  <si>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</si>
  <si>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</si>
  <si>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</si>
  <si>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</si>
  <si>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</si>
  <si>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</si>
  <si>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</si>
  <si>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</si>
  <si>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</si>
  <si>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</si>
  <si>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</si>
  <si>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</si>
  <si>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</si>
  <si>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</si>
  <si>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</si>
  <si>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</si>
  <si>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</si>
  <si>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</si>
  <si>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</si>
  <si>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</si>
  <si>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</si>
  <si>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</si>
  <si>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</si>
  <si>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</si>
  <si>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</si>
  <si>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</si>
  <si>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</si>
  <si>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</si>
  <si>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</si>
  <si>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</si>
  <si>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</si>
  <si>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</si>
  <si>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</si>
  <si>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</si>
  <si>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</si>
  <si>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</si>
  <si>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</si>
  <si>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</si>
  <si>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</si>
  <si>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</si>
  <si>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</si>
  <si>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</si>
  <si>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</si>
  <si>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</si>
  <si>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</si>
  <si>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</si>
  <si>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</si>
  <si>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</si>
  <si>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</si>
  <si>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</si>
  <si>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</si>
  <si>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</si>
  <si>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</si>
  <si>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</si>
  <si>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</si>
  <si>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</si>
  <si>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</si>
  <si>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</si>
  <si>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</si>
  <si>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</si>
  <si>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</si>
  <si>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</si>
  <si>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</si>
  <si>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</si>
  <si>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</si>
  <si>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</si>
  <si>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</si>
  <si>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</si>
  <si>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</si>
  <si>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</si>
  <si>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</si>
  <si>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</si>
  <si>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</si>
  <si>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</si>
  <si>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</si>
  <si>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</si>
  <si>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</si>
  <si>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</si>
  <si>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</si>
  <si>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</si>
  <si>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</si>
  <si>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</si>
  <si>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</si>
  <si>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</si>
  <si>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</si>
  <si>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</si>
  <si>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</si>
  <si>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</si>
  <si>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</si>
  <si>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</si>
  <si>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</si>
  <si>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</si>
  <si>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</si>
  <si>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</si>
  <si>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</si>
  <si>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</si>
  <si>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</si>
  <si>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</si>
  <si>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</si>
  <si>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</si>
  <si>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</si>
  <si>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</si>
  <si>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</si>
  <si>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</si>
  <si>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</si>
  <si>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</si>
  <si>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</si>
  <si>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</si>
  <si>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</si>
  <si>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</si>
  <si>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شعبه</t>
  </si>
  <si>
    <t>ت4</t>
  </si>
  <si>
    <t>ت13</t>
  </si>
  <si>
    <t xml:space="preserve">هزینه ایاب و ذهاب تسهیلگر </t>
  </si>
  <si>
    <t>حق‌‌الزحمه مسئول پروژه در ساختار مجری محلی</t>
  </si>
  <si>
    <t xml:space="preserve">هزینه ایاب و ذهاب مدیر پروژه و سایر موارد لازم </t>
  </si>
  <si>
    <t>هزینه‌های مستندسازی، شرکت در دوره‌های آموزشی، اداری و بالاسری مجری محلی (با احتساب هزینه تکثیر فرم‌ها، مستندات و پرونده گروه خودیار در حدود 600  هزار ریال) و بیمه تسهیل گران و مدیر پروژه</t>
  </si>
  <si>
    <t>بیمه تسهیل گران و مدیر پروژه</t>
  </si>
  <si>
    <t>تکثیر فرم‌ها، مستندات، پرونده گروه خودیار و کارت پس انداز (اول مرتبه)</t>
  </si>
  <si>
    <t>آماده سازی اجرایی</t>
  </si>
  <si>
    <t>تشکیل تیم اجرایی/ شرکت در دوره آموزشی/ انتخاب مناطق هدف</t>
  </si>
  <si>
    <t>تصویر دفترچه حساب کوتاه مدت گروه در بانک و شماره حساب در گزارش پایش</t>
  </si>
  <si>
    <t>افتتاح حساب گروه خودیار در بانک عامل</t>
  </si>
  <si>
    <t xml:space="preserve">پيگيري و بازپرداخت اولین وام بانکی </t>
  </si>
  <si>
    <t xml:space="preserve">دریافت وام دوم گروه از بانک  </t>
  </si>
  <si>
    <t xml:space="preserve">پرداخت اولین فقره وام داخلی و بازپرداخت اولين قسط به گروه  </t>
  </si>
  <si>
    <t>کسب امتیاز لازم در اعتبارسنجی وام اول</t>
  </si>
  <si>
    <t>الف</t>
  </si>
  <si>
    <t>ثبت در دفاتر مالی گروه و انعکاس در گزارش عملکرد بر اساس بازدید تسهیل‌گر ارشد</t>
  </si>
  <si>
    <t>دریافت وام اول گروه از بانک</t>
  </si>
  <si>
    <t>(الف) تأیید از بانک عامل در خصوص پرداخت وام به گروه، (ب) صورتجلسه توزیع وام بانکی و ارایه گزارش ایجاد و توسعه کسب و کار</t>
  </si>
  <si>
    <t>گزارش‌های تسهیل‌گر ارشد و تأیید بانک عامل</t>
  </si>
  <si>
    <t>کسب امتیاز لازم در اعتبارسنجی وام دوم</t>
  </si>
  <si>
    <t xml:space="preserve">(الف) فرم اعتبارسنجی بانک/ تاک از گروه خودیار (ب) ثبت در سامانه بانکداری پیوندی (ج) نامه تاک به بانک برای پرداخت وام </t>
  </si>
  <si>
    <t>پيگيري و بازپرداخت دومین وام بانکی و  اتمام نقشه راه</t>
  </si>
  <si>
    <t>گزارش‌های  تسهیل‌گر و تأیید بانک عامل و تاییدیه موسسه تاک</t>
  </si>
  <si>
    <t xml:space="preserve">هزینه‌های مستندسازی، شرکت در دوره‌های آموزشی، اداری و بالاسری مجری محلی </t>
  </si>
  <si>
    <t>کسورات مالیات</t>
  </si>
  <si>
    <t>حق الزحمه و هزینه های تشکیل کانون گروه های خودیار (به ازای هر گروه عضو کانون)</t>
  </si>
  <si>
    <t>شاخص‌ها</t>
  </si>
  <si>
    <t>جمع (با حق بیمه) به ازاي هر گروه</t>
  </si>
  <si>
    <t>جمع (بدون حق بیمه) به ازای هر گروه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</si>
</sst>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
      <b/>
      <sz val="8"/>
      <color rgb="FF000000"/>
      <name val="B Mitra"/>
      <charset val="178"/>
    </font>
  </fonts>
  <fills count="2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C66"/>
        <bgColor indexed="64"/>
      </patternFill>
    </fill>
    <fill>
      <patternFill patternType="solid">
        <fgColor theme="7" tint="0.79998168889431442"/>
        <bgColor indexed="64"/>
      </patternFill>
    </fill>
  </fills>
  <borders count="79">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86">
    <xf numFmtId="0" fontId="0" fillId="0" borderId="0" xfId="0"/>
    <xf numFmtId="3" fontId="5" fillId="9" borderId="11"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1" xfId="0" applyNumberFormat="1" applyFont="1" applyFill="1" applyBorder="1" applyAlignment="1" applyProtection="1">
      <alignment horizontal="justify" vertical="center" wrapText="1" readingOrder="2"/>
    </xf>
    <xf numFmtId="3" fontId="9" fillId="5" borderId="4" xfId="0" applyNumberFormat="1" applyFont="1" applyFill="1" applyBorder="1" applyAlignment="1" applyProtection="1">
      <alignment horizontal="center" vertical="center" wrapText="1" readingOrder="2"/>
      <protection locked="0"/>
    </xf>
    <xf numFmtId="3" fontId="9" fillId="5" borderId="11" xfId="0" applyNumberFormat="1" applyFont="1" applyFill="1" applyBorder="1" applyAlignment="1" applyProtection="1">
      <alignment horizontal="center" vertical="center" wrapText="1" readingOrder="2"/>
      <protection locked="0"/>
    </xf>
    <xf numFmtId="3" fontId="7" fillId="4" borderId="11" xfId="0" applyNumberFormat="1" applyFont="1" applyFill="1" applyBorder="1" applyAlignment="1" applyProtection="1">
      <alignment horizontal="justify" vertical="center" wrapText="1" readingOrder="2"/>
    </xf>
    <xf numFmtId="3" fontId="5" fillId="4" borderId="12"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justify" vertical="center" wrapText="1" readingOrder="2"/>
    </xf>
    <xf numFmtId="3" fontId="7" fillId="5" borderId="4"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1" xfId="0" applyNumberFormat="1" applyFont="1" applyFill="1" applyBorder="1" applyAlignment="1" applyProtection="1">
      <alignment horizontal="center" vertical="center" wrapText="1" readingOrder="1"/>
    </xf>
    <xf numFmtId="3" fontId="7" fillId="9" borderId="11" xfId="0" applyNumberFormat="1" applyFont="1" applyFill="1" applyBorder="1" applyAlignment="1" applyProtection="1">
      <alignment horizontal="center" vertical="center" wrapText="1" readingOrder="2"/>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1" xfId="0" applyNumberFormat="1" applyFont="1" applyFill="1" applyBorder="1" applyAlignment="1" applyProtection="1">
      <alignment horizontal="justify" vertical="center" wrapText="1" readingOrder="2"/>
    </xf>
    <xf numFmtId="3" fontId="7" fillId="8" borderId="11"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0"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11" borderId="11"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0"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0"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1" xfId="0" applyNumberFormat="1" applyFont="1" applyFill="1" applyBorder="1" applyAlignment="1" applyProtection="1">
      <alignment horizontal="justify" vertical="center" wrapText="1" readingOrder="2"/>
    </xf>
    <xf numFmtId="1" fontId="5" fillId="4" borderId="12"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1"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1"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7" fillId="8" borderId="11" xfId="0" applyNumberFormat="1" applyFont="1" applyFill="1" applyBorder="1" applyAlignment="1" applyProtection="1">
      <alignment horizontal="right" vertical="center" wrapText="1" readingOrder="2"/>
    </xf>
    <xf numFmtId="49" fontId="15" fillId="8" borderId="11" xfId="0" applyNumberFormat="1" applyFont="1" applyFill="1" applyBorder="1" applyAlignment="1" applyProtection="1">
      <alignment horizontal="center" vertical="center" wrapText="1" readingOrder="2"/>
      <protection locked="0"/>
    </xf>
    <xf numFmtId="1" fontId="16" fillId="8" borderId="11" xfId="0" applyNumberFormat="1" applyFont="1" applyFill="1" applyBorder="1" applyAlignment="1" applyProtection="1">
      <alignment horizontal="center" vertical="center" wrapText="1" readingOrder="1"/>
    </xf>
    <xf numFmtId="3" fontId="15" fillId="10" borderId="11" xfId="0" applyNumberFormat="1" applyFont="1" applyFill="1" applyBorder="1" applyAlignment="1" applyProtection="1">
      <alignment horizontal="center" vertical="center" wrapText="1" readingOrder="2"/>
      <protection locked="0"/>
    </xf>
    <xf numFmtId="3" fontId="15" fillId="10" borderId="10"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2" xfId="0" applyNumberFormat="1" applyFont="1" applyFill="1" applyBorder="1" applyAlignment="1">
      <alignment horizontal="center" vertical="center" wrapText="1"/>
    </xf>
    <xf numFmtId="3" fontId="20" fillId="0" borderId="0" xfId="0" applyNumberFormat="1" applyFont="1" applyAlignment="1">
      <alignment horizontal="center" vertical="center"/>
    </xf>
    <xf numFmtId="3" fontId="21" fillId="13" borderId="29" xfId="0" applyNumberFormat="1" applyFont="1" applyFill="1" applyBorder="1" applyAlignment="1">
      <alignment horizontal="center" vertical="center" wrapText="1" readingOrder="2"/>
    </xf>
    <xf numFmtId="3" fontId="21" fillId="13" borderId="30" xfId="0" applyNumberFormat="1" applyFont="1" applyFill="1" applyBorder="1" applyAlignment="1">
      <alignment horizontal="center" vertical="center" wrapText="1" readingOrder="2"/>
    </xf>
    <xf numFmtId="3" fontId="21" fillId="13" borderId="52" xfId="0" applyNumberFormat="1" applyFont="1" applyFill="1" applyBorder="1" applyAlignment="1">
      <alignment horizontal="center" vertical="center" wrapText="1" readingOrder="2"/>
    </xf>
    <xf numFmtId="3" fontId="21" fillId="14" borderId="46" xfId="0" applyNumberFormat="1" applyFont="1" applyFill="1" applyBorder="1" applyAlignment="1">
      <alignment horizontal="center" vertical="center" wrapText="1" readingOrder="2"/>
    </xf>
    <xf numFmtId="3" fontId="21" fillId="14" borderId="30" xfId="0" applyNumberFormat="1" applyFont="1" applyFill="1" applyBorder="1" applyAlignment="1">
      <alignment horizontal="center" vertical="center" wrapText="1" readingOrder="2"/>
    </xf>
    <xf numFmtId="0" fontId="21" fillId="15" borderId="29" xfId="0" applyFont="1" applyFill="1" applyBorder="1" applyAlignment="1">
      <alignment horizontal="center" vertical="center" wrapText="1" readingOrder="2"/>
    </xf>
    <xf numFmtId="0" fontId="21" fillId="15" borderId="30" xfId="0" applyFont="1" applyFill="1" applyBorder="1" applyAlignment="1">
      <alignment horizontal="center" vertical="center" wrapText="1" readingOrder="2"/>
    </xf>
    <xf numFmtId="0" fontId="21" fillId="15" borderId="36" xfId="0" applyFont="1" applyFill="1" applyBorder="1" applyAlignment="1">
      <alignment horizontal="center" vertical="center" wrapText="1" readingOrder="2"/>
    </xf>
    <xf numFmtId="3" fontId="21" fillId="16" borderId="29" xfId="0" applyNumberFormat="1" applyFont="1" applyFill="1" applyBorder="1" applyAlignment="1">
      <alignment horizontal="center" vertical="center" wrapText="1" readingOrder="2"/>
    </xf>
    <xf numFmtId="3" fontId="21" fillId="16" borderId="52" xfId="0" applyNumberFormat="1" applyFont="1" applyFill="1" applyBorder="1" applyAlignment="1">
      <alignment horizontal="center" vertical="center" wrapText="1" readingOrder="2"/>
    </xf>
    <xf numFmtId="0" fontId="23" fillId="16" borderId="7" xfId="0" applyFont="1" applyFill="1" applyBorder="1" applyAlignment="1">
      <alignment horizontal="center" vertical="center" wrapText="1" readingOrder="2"/>
    </xf>
    <xf numFmtId="0" fontId="23" fillId="16" borderId="4" xfId="0" applyFont="1" applyFill="1" applyBorder="1" applyAlignment="1">
      <alignment horizontal="center" vertical="center" wrapText="1" readingOrder="2"/>
    </xf>
    <xf numFmtId="0" fontId="23" fillId="16" borderId="5" xfId="0" applyFont="1" applyFill="1" applyBorder="1" applyAlignment="1">
      <alignment horizontal="center" vertical="center" wrapText="1" readingOrder="2"/>
    </xf>
    <xf numFmtId="0" fontId="23" fillId="16" borderId="2" xfId="0" applyFont="1" applyFill="1" applyBorder="1" applyAlignment="1">
      <alignment horizontal="center" vertical="center" wrapText="1" readingOrder="2"/>
    </xf>
    <xf numFmtId="0" fontId="23" fillId="16" borderId="6" xfId="0" applyFont="1" applyFill="1" applyBorder="1" applyAlignment="1">
      <alignment horizontal="center" vertical="center" wrapText="1" readingOrder="2"/>
    </xf>
    <xf numFmtId="0" fontId="23" fillId="16" borderId="29" xfId="0" applyFont="1" applyFill="1" applyBorder="1" applyAlignment="1">
      <alignment horizontal="center" vertical="center" wrapText="1" readingOrder="2"/>
    </xf>
    <xf numFmtId="0" fontId="23" fillId="16" borderId="52" xfId="0" applyFont="1" applyFill="1" applyBorder="1" applyAlignment="1">
      <alignment horizontal="center" vertical="center" wrapText="1" readingOrder="2"/>
    </xf>
    <xf numFmtId="0" fontId="23" fillId="7" borderId="29" xfId="0" applyFont="1" applyFill="1" applyBorder="1" applyAlignment="1">
      <alignment horizontal="center" vertical="center" wrapText="1" readingOrder="2"/>
    </xf>
    <xf numFmtId="0" fontId="23" fillId="7" borderId="30" xfId="0" applyFont="1" applyFill="1" applyBorder="1" applyAlignment="1">
      <alignment horizontal="center" vertical="center" wrapText="1" readingOrder="2"/>
    </xf>
    <xf numFmtId="0" fontId="23" fillId="7" borderId="36" xfId="0" applyFont="1" applyFill="1" applyBorder="1" applyAlignment="1">
      <alignment horizontal="center" vertical="center" wrapText="1" readingOrder="2"/>
    </xf>
    <xf numFmtId="0" fontId="23" fillId="17" borderId="29" xfId="0" applyFont="1" applyFill="1" applyBorder="1" applyAlignment="1">
      <alignment horizontal="center" vertical="center" wrapText="1" readingOrder="2"/>
    </xf>
    <xf numFmtId="0" fontId="23" fillId="17" borderId="30" xfId="0" applyFont="1" applyFill="1" applyBorder="1" applyAlignment="1">
      <alignment horizontal="center" vertical="center" wrapText="1" readingOrder="2"/>
    </xf>
    <xf numFmtId="0" fontId="21" fillId="17" borderId="30" xfId="0" applyFont="1" applyFill="1" applyBorder="1" applyAlignment="1">
      <alignment horizontal="center" vertical="center" wrapText="1" readingOrder="2"/>
    </xf>
    <xf numFmtId="0" fontId="23" fillId="17" borderId="52"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1" fillId="13" borderId="1" xfId="0" applyNumberFormat="1" applyFont="1" applyFill="1" applyBorder="1" applyAlignment="1">
      <alignment horizontal="center" vertical="center" wrapText="1" readingOrder="2"/>
    </xf>
    <xf numFmtId="3" fontId="21" fillId="13" borderId="11" xfId="0" applyNumberFormat="1" applyFont="1" applyFill="1" applyBorder="1" applyAlignment="1">
      <alignment horizontal="center" vertical="center" wrapText="1" readingOrder="2"/>
    </xf>
    <xf numFmtId="3" fontId="21" fillId="13" borderId="10"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2" fillId="14" borderId="11" xfId="0" applyNumberFormat="1" applyFont="1" applyFill="1" applyBorder="1" applyAlignment="1">
      <alignment horizontal="center" vertical="center" wrapText="1"/>
    </xf>
    <xf numFmtId="3" fontId="13" fillId="14" borderId="10"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1"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3" fontId="13" fillId="16" borderId="11" xfId="0" applyNumberFormat="1" applyFont="1" applyFill="1" applyBorder="1" applyAlignment="1">
      <alignment horizontal="center" vertical="center" wrapText="1"/>
    </xf>
    <xf numFmtId="3" fontId="7" fillId="16" borderId="10"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1" xfId="0" applyFont="1" applyFill="1" applyBorder="1" applyAlignment="1">
      <alignment horizontal="center" vertical="center"/>
    </xf>
    <xf numFmtId="0" fontId="12" fillId="7" borderId="10"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1" xfId="0" applyFont="1" applyFill="1" applyBorder="1" applyAlignment="1">
      <alignment horizontal="center" vertical="center"/>
    </xf>
    <xf numFmtId="0" fontId="12" fillId="17" borderId="10" xfId="0" applyFont="1" applyFill="1" applyBorder="1" applyAlignment="1">
      <alignment horizontal="center" vertical="center"/>
    </xf>
    <xf numFmtId="0" fontId="22"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1" xfId="0" applyNumberFormat="1" applyFont="1" applyFill="1" applyBorder="1" applyAlignment="1">
      <alignment horizontal="center" vertical="center"/>
    </xf>
    <xf numFmtId="3" fontId="5" fillId="6" borderId="10" xfId="0" applyNumberFormat="1" applyFont="1" applyFill="1" applyBorder="1" applyAlignment="1">
      <alignment horizontal="center" vertical="center"/>
    </xf>
    <xf numFmtId="0" fontId="5" fillId="18" borderId="20"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50" xfId="0" applyFont="1" applyFill="1" applyBorder="1" applyAlignment="1">
      <alignment horizontal="center" vertical="center"/>
    </xf>
    <xf numFmtId="0" fontId="5" fillId="6" borderId="53" xfId="0" applyFont="1" applyFill="1" applyBorder="1" applyAlignment="1">
      <alignment horizontal="center" vertical="center"/>
    </xf>
    <xf numFmtId="0" fontId="5" fillId="19" borderId="41" xfId="0" applyFont="1" applyFill="1" applyBorder="1" applyAlignment="1">
      <alignment horizontal="center" vertical="center"/>
    </xf>
    <xf numFmtId="0" fontId="5" fillId="19" borderId="15" xfId="0" applyFont="1" applyFill="1" applyBorder="1" applyAlignment="1">
      <alignment horizontal="center" vertical="center"/>
    </xf>
    <xf numFmtId="0" fontId="5" fillId="19" borderId="14" xfId="0" applyFont="1" applyFill="1" applyBorder="1" applyAlignment="1">
      <alignment horizontal="center" vertical="center"/>
    </xf>
    <xf numFmtId="0" fontId="5" fillId="19" borderId="28" xfId="0" applyFont="1" applyFill="1" applyBorder="1" applyAlignment="1">
      <alignment horizontal="center" vertical="center"/>
    </xf>
    <xf numFmtId="0" fontId="5" fillId="19" borderId="55" xfId="0" applyFont="1" applyFill="1" applyBorder="1" applyAlignment="1">
      <alignment horizontal="center" vertical="center"/>
    </xf>
    <xf numFmtId="0" fontId="5" fillId="6" borderId="26" xfId="0" applyFont="1" applyFill="1" applyBorder="1" applyAlignment="1">
      <alignment horizontal="center" vertical="center"/>
    </xf>
    <xf numFmtId="3" fontId="7" fillId="6" borderId="33" xfId="0" applyNumberFormat="1" applyFont="1" applyFill="1" applyBorder="1" applyAlignment="1">
      <alignment horizontal="center" vertical="center"/>
    </xf>
    <xf numFmtId="0" fontId="7" fillId="19" borderId="35"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1" xfId="0" applyFont="1" applyFill="1" applyBorder="1" applyAlignment="1">
      <alignment horizontal="center" vertical="center"/>
    </xf>
    <xf numFmtId="0" fontId="5" fillId="19" borderId="10" xfId="0" applyFont="1" applyFill="1" applyBorder="1" applyAlignment="1">
      <alignment horizontal="center" vertical="center"/>
    </xf>
    <xf numFmtId="0" fontId="5" fillId="6" borderId="21"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4"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32" xfId="0" applyFont="1" applyFill="1" applyBorder="1" applyAlignment="1">
      <alignment horizontal="center" vertical="center"/>
    </xf>
    <xf numFmtId="3" fontId="6" fillId="0" borderId="0" xfId="0" applyNumberFormat="1" applyFont="1" applyAlignment="1">
      <alignment horizontal="center" vertical="center"/>
    </xf>
    <xf numFmtId="3" fontId="26" fillId="21" borderId="26" xfId="0" applyNumberFormat="1" applyFont="1" applyFill="1" applyBorder="1" applyAlignment="1">
      <alignment horizontal="center" vertical="center" wrapText="1"/>
    </xf>
    <xf numFmtId="3" fontId="29" fillId="21" borderId="21" xfId="0" applyNumberFormat="1" applyFont="1" applyFill="1" applyBorder="1" applyAlignment="1">
      <alignment horizontal="center" vertical="center" wrapText="1" readingOrder="2"/>
    </xf>
    <xf numFmtId="3" fontId="31" fillId="21" borderId="21" xfId="0" applyNumberFormat="1" applyFont="1" applyFill="1" applyBorder="1" applyAlignment="1">
      <alignment horizontal="center" vertical="center" wrapText="1"/>
    </xf>
    <xf numFmtId="3" fontId="27" fillId="20" borderId="31" xfId="0" applyNumberFormat="1" applyFont="1" applyFill="1" applyBorder="1" applyAlignment="1">
      <alignment horizontal="center" vertical="center" wrapText="1"/>
    </xf>
    <xf numFmtId="3" fontId="26" fillId="19" borderId="21" xfId="0" applyNumberFormat="1" applyFont="1" applyFill="1" applyBorder="1" applyAlignment="1">
      <alignment horizontal="center" vertical="center" textRotation="90" wrapText="1" readingOrder="2"/>
    </xf>
    <xf numFmtId="3" fontId="31" fillId="21" borderId="57"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5" fillId="5" borderId="10" xfId="0" applyNumberFormat="1" applyFont="1" applyFill="1" applyBorder="1" applyAlignment="1" applyProtection="1">
      <alignment horizontal="justify" vertical="center" wrapText="1" readingOrder="2"/>
    </xf>
    <xf numFmtId="3" fontId="26" fillId="19" borderId="26" xfId="0" applyNumberFormat="1" applyFont="1" applyFill="1" applyBorder="1" applyAlignment="1">
      <alignment horizontal="center" vertical="center" textRotation="90" wrapText="1" readingOrder="2"/>
    </xf>
    <xf numFmtId="3" fontId="7" fillId="4" borderId="1" xfId="0" applyNumberFormat="1" applyFont="1" applyFill="1" applyBorder="1" applyAlignment="1" applyProtection="1">
      <alignment horizontal="justify" vertical="center" wrapText="1" readingOrder="2"/>
    </xf>
    <xf numFmtId="1" fontId="7" fillId="2" borderId="10"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right" vertical="center" wrapText="1" readingOrder="2"/>
    </xf>
    <xf numFmtId="3" fontId="5" fillId="8" borderId="10"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0" xfId="0" applyNumberFormat="1" applyFont="1" applyFill="1" applyBorder="1" applyAlignment="1" applyProtection="1">
      <alignment horizontal="justify" vertical="center" wrapText="1" readingOrder="2"/>
    </xf>
    <xf numFmtId="3" fontId="7" fillId="5" borderId="10"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center" vertical="center" wrapText="1" readingOrder="2"/>
    </xf>
    <xf numFmtId="3" fontId="5" fillId="2" borderId="11" xfId="0" applyNumberFormat="1" applyFont="1" applyFill="1" applyBorder="1" applyAlignment="1" applyProtection="1">
      <alignment horizontal="center" vertical="center" wrapText="1" readingOrder="2"/>
      <protection locked="0"/>
    </xf>
    <xf numFmtId="3" fontId="15" fillId="8" borderId="1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2"/>
      <protection locked="0"/>
    </xf>
    <xf numFmtId="3" fontId="15" fillId="8" borderId="11" xfId="0" applyNumberFormat="1" applyFont="1" applyFill="1" applyBorder="1" applyAlignment="1" applyProtection="1">
      <alignment horizontal="center" vertical="center" wrapText="1" readingOrder="2"/>
    </xf>
    <xf numFmtId="3" fontId="16" fillId="8" borderId="11" xfId="0" applyNumberFormat="1" applyFont="1" applyFill="1" applyBorder="1" applyAlignment="1" applyProtection="1">
      <alignment horizontal="center" vertical="center" wrapText="1" readingOrder="1"/>
    </xf>
    <xf numFmtId="3" fontId="16" fillId="10" borderId="11" xfId="0" applyNumberFormat="1" applyFont="1" applyFill="1" applyBorder="1" applyAlignment="1" applyProtection="1">
      <alignment horizontal="center" vertical="center" wrapText="1" readingOrder="2"/>
    </xf>
    <xf numFmtId="3" fontId="16" fillId="9" borderId="11" xfId="0" applyNumberFormat="1" applyFont="1" applyFill="1" applyBorder="1" applyAlignment="1" applyProtection="1">
      <alignment horizontal="center" vertical="center" wrapText="1" readingOrder="2"/>
    </xf>
    <xf numFmtId="3" fontId="15" fillId="9" borderId="11"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5" fillId="13" borderId="10" xfId="0" applyNumberFormat="1" applyFont="1" applyFill="1" applyBorder="1" applyAlignment="1" applyProtection="1">
      <alignment horizontal="center" vertical="center" wrapText="1" readingOrder="2"/>
      <protection locked="0"/>
    </xf>
    <xf numFmtId="3" fontId="7" fillId="5" borderId="10"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0"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0"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0"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8" fillId="9" borderId="11" xfId="0" applyNumberFormat="1" applyFont="1" applyFill="1" applyBorder="1" applyAlignment="1" applyProtection="1">
      <alignment horizontal="center" vertical="center" wrapText="1" readingOrder="2"/>
    </xf>
    <xf numFmtId="3" fontId="18" fillId="9" borderId="1" xfId="0" applyNumberFormat="1" applyFont="1" applyFill="1" applyBorder="1" applyAlignment="1" applyProtection="1">
      <alignment horizontal="center" vertical="center" wrapText="1" readingOrder="2"/>
    </xf>
    <xf numFmtId="3" fontId="17" fillId="9" borderId="11" xfId="0" applyNumberFormat="1" applyFont="1" applyFill="1" applyBorder="1" applyAlignment="1" applyProtection="1">
      <alignment horizontal="center" vertical="center" wrapText="1" readingOrder="2"/>
      <protection locked="0"/>
    </xf>
    <xf numFmtId="3" fontId="16" fillId="9" borderId="10"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1" xfId="0" applyNumberFormat="1" applyFont="1" applyFill="1" applyBorder="1" applyAlignment="1" applyProtection="1">
      <alignment horizontal="justify" vertical="center" wrapText="1" readingOrder="2"/>
    </xf>
    <xf numFmtId="3" fontId="16" fillId="22" borderId="11" xfId="0" applyNumberFormat="1" applyFont="1" applyFill="1" applyBorder="1" applyAlignment="1" applyProtection="1">
      <alignment horizontal="center" vertical="center" wrapText="1" readingOrder="2"/>
    </xf>
    <xf numFmtId="3" fontId="15" fillId="22" borderId="11" xfId="0" applyNumberFormat="1" applyFont="1" applyFill="1" applyBorder="1" applyAlignment="1" applyProtection="1">
      <alignment horizontal="center" vertical="center" wrapText="1" readingOrder="2"/>
      <protection locked="0"/>
    </xf>
    <xf numFmtId="3" fontId="17" fillId="22" borderId="11" xfId="0" applyNumberFormat="1" applyFont="1" applyFill="1" applyBorder="1" applyAlignment="1" applyProtection="1">
      <alignment horizontal="center" vertical="center" wrapText="1" readingOrder="2"/>
      <protection locked="0"/>
    </xf>
    <xf numFmtId="3" fontId="5" fillId="22" borderId="10" xfId="0" applyNumberFormat="1" applyFont="1" applyFill="1" applyBorder="1" applyAlignment="1" applyProtection="1">
      <alignment horizontal="justify" vertical="center" wrapText="1" readingOrder="2"/>
    </xf>
    <xf numFmtId="3" fontId="16" fillId="22" borderId="9"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15" fillId="23" borderId="11" xfId="0" applyNumberFormat="1" applyFont="1" applyFill="1" applyBorder="1" applyAlignment="1" applyProtection="1">
      <alignment horizontal="center" vertical="center" wrapText="1" readingOrder="2"/>
      <protection locked="0"/>
    </xf>
    <xf numFmtId="3" fontId="17" fillId="23" borderId="11" xfId="0" applyNumberFormat="1" applyFont="1" applyFill="1" applyBorder="1" applyAlignment="1" applyProtection="1">
      <alignment horizontal="center" vertical="center" wrapText="1" readingOrder="2"/>
      <protection locked="0"/>
    </xf>
    <xf numFmtId="3" fontId="5" fillId="23" borderId="10" xfId="0" applyNumberFormat="1" applyFont="1" applyFill="1" applyBorder="1" applyAlignment="1" applyProtection="1">
      <alignment horizontal="justify" vertical="center" wrapText="1" readingOrder="2"/>
    </xf>
    <xf numFmtId="3" fontId="16" fillId="23" borderId="10"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7" fillId="24" borderId="1" xfId="0" applyNumberFormat="1" applyFont="1" applyFill="1" applyBorder="1" applyAlignment="1" applyProtection="1">
      <alignment horizontal="center" vertical="center" wrapText="1" readingOrder="2"/>
      <protection locked="0"/>
    </xf>
    <xf numFmtId="3" fontId="5" fillId="24" borderId="11" xfId="0" applyNumberFormat="1" applyFont="1" applyFill="1" applyBorder="1" applyAlignment="1" applyProtection="1">
      <alignment horizontal="justify" vertical="center" wrapText="1" readingOrder="2"/>
    </xf>
    <xf numFmtId="3" fontId="18" fillId="24" borderId="11" xfId="0" applyNumberFormat="1" applyFont="1" applyFill="1" applyBorder="1" applyAlignment="1" applyProtection="1">
      <alignment horizontal="center" vertical="center" wrapText="1" readingOrder="2"/>
    </xf>
    <xf numFmtId="3" fontId="5" fillId="24" borderId="10" xfId="0" applyNumberFormat="1" applyFont="1" applyFill="1" applyBorder="1" applyAlignment="1" applyProtection="1">
      <alignment horizontal="justify" vertical="center" wrapText="1" readingOrder="2"/>
    </xf>
    <xf numFmtId="3" fontId="18" fillId="24" borderId="10"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7" fillId="24" borderId="6" xfId="0" applyNumberFormat="1" applyFont="1" applyFill="1" applyBorder="1" applyAlignment="1" applyProtection="1">
      <alignment horizontal="center" vertical="center" wrapText="1" readingOrder="2"/>
      <protection locked="0"/>
    </xf>
    <xf numFmtId="3" fontId="18" fillId="24" borderId="4" xfId="0" applyNumberFormat="1" applyFont="1" applyFill="1" applyBorder="1" applyAlignment="1" applyProtection="1">
      <alignment horizontal="center" vertical="center" wrapText="1" readingOrder="2"/>
    </xf>
    <xf numFmtId="3" fontId="18" fillId="24" borderId="5" xfId="0" applyNumberFormat="1" applyFont="1" applyFill="1" applyBorder="1" applyAlignment="1" applyProtection="1">
      <alignment horizontal="center" vertical="center" wrapText="1" readingOrder="2"/>
    </xf>
    <xf numFmtId="3" fontId="18" fillId="9" borderId="6" xfId="0" applyNumberFormat="1" applyFont="1" applyFill="1" applyBorder="1" applyAlignment="1" applyProtection="1">
      <alignment horizontal="center" vertical="center" wrapText="1" readingOrder="2"/>
    </xf>
    <xf numFmtId="3" fontId="18"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7"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7"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7"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0"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5" fillId="4" borderId="3"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13" xfId="0" applyNumberFormat="1" applyFont="1" applyFill="1" applyBorder="1" applyAlignment="1" applyProtection="1">
      <alignment horizontal="center" vertical="center" wrapText="1" readingOrder="1"/>
      <protection locked="0"/>
    </xf>
    <xf numFmtId="3" fontId="5" fillId="13" borderId="12"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9" xfId="0" applyNumberFormat="1" applyFont="1" applyFill="1" applyBorder="1" applyAlignment="1">
      <alignment horizontal="center" vertical="center" wrapText="1"/>
    </xf>
    <xf numFmtId="3" fontId="21" fillId="16" borderId="10" xfId="0" applyNumberFormat="1" applyFont="1" applyFill="1" applyBorder="1" applyAlignment="1">
      <alignment horizontal="center" vertical="center" wrapText="1" readingOrder="2"/>
    </xf>
    <xf numFmtId="3" fontId="5" fillId="19" borderId="64" xfId="0" applyNumberFormat="1" applyFont="1" applyFill="1" applyBorder="1" applyAlignment="1">
      <alignment horizontal="center" vertical="center"/>
    </xf>
    <xf numFmtId="1" fontId="5" fillId="19" borderId="64" xfId="0" applyNumberFormat="1" applyFont="1" applyFill="1" applyBorder="1" applyAlignment="1">
      <alignment horizontal="center" vertical="center"/>
    </xf>
    <xf numFmtId="0" fontId="5" fillId="19" borderId="64" xfId="0" applyFont="1" applyFill="1" applyBorder="1" applyAlignment="1">
      <alignment horizontal="center" vertical="center"/>
    </xf>
    <xf numFmtId="3" fontId="5" fillId="19" borderId="65" xfId="0" applyNumberFormat="1" applyFont="1" applyFill="1" applyBorder="1" applyAlignment="1">
      <alignment horizontal="center" vertical="center"/>
    </xf>
    <xf numFmtId="3" fontId="5" fillId="19" borderId="34" xfId="0" applyNumberFormat="1" applyFont="1" applyFill="1" applyBorder="1" applyAlignment="1">
      <alignment horizontal="center" vertical="center"/>
    </xf>
    <xf numFmtId="3" fontId="5" fillId="19" borderId="71" xfId="0" applyNumberFormat="1" applyFont="1" applyFill="1" applyBorder="1" applyAlignment="1">
      <alignment horizontal="center" vertical="center"/>
    </xf>
    <xf numFmtId="1" fontId="5" fillId="19" borderId="71" xfId="0" applyNumberFormat="1" applyFont="1" applyFill="1" applyBorder="1" applyAlignment="1">
      <alignment horizontal="center" vertical="center"/>
    </xf>
    <xf numFmtId="0" fontId="5" fillId="19" borderId="71" xfId="0" applyFont="1" applyFill="1" applyBorder="1" applyAlignment="1">
      <alignment horizontal="center" vertical="center"/>
    </xf>
    <xf numFmtId="3" fontId="5" fillId="19" borderId="72" xfId="0" applyNumberFormat="1" applyFont="1" applyFill="1" applyBorder="1" applyAlignment="1">
      <alignment horizontal="center" vertical="center"/>
    </xf>
    <xf numFmtId="3" fontId="6" fillId="19" borderId="64" xfId="0" applyNumberFormat="1" applyFont="1" applyFill="1" applyBorder="1" applyAlignment="1">
      <alignment horizontal="center"/>
    </xf>
    <xf numFmtId="3" fontId="5" fillId="6" borderId="33" xfId="0" applyNumberFormat="1" applyFont="1" applyFill="1" applyBorder="1" applyAlignment="1">
      <alignment horizontal="center" vertical="center"/>
    </xf>
    <xf numFmtId="3" fontId="6" fillId="19" borderId="71" xfId="0" applyNumberFormat="1" applyFont="1" applyFill="1" applyBorder="1" applyAlignment="1">
      <alignment horizontal="center"/>
    </xf>
    <xf numFmtId="3" fontId="6" fillId="6" borderId="34" xfId="0" applyNumberFormat="1" applyFont="1" applyFill="1" applyBorder="1" applyAlignment="1">
      <alignment horizontal="center"/>
    </xf>
    <xf numFmtId="3" fontId="5" fillId="6" borderId="34" xfId="0" applyNumberFormat="1" applyFont="1" applyFill="1" applyBorder="1" applyAlignment="1">
      <alignment horizontal="center" vertical="center"/>
    </xf>
    <xf numFmtId="1" fontId="5" fillId="6" borderId="34" xfId="0" applyNumberFormat="1" applyFont="1" applyFill="1" applyBorder="1" applyAlignment="1">
      <alignment horizontal="center" vertical="center"/>
    </xf>
    <xf numFmtId="0" fontId="5" fillId="6" borderId="34" xfId="0" applyFont="1" applyFill="1" applyBorder="1" applyAlignment="1">
      <alignment horizontal="center" vertical="center"/>
    </xf>
    <xf numFmtId="3" fontId="5" fillId="6" borderId="35"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3" fontId="5" fillId="19" borderId="22" xfId="0" applyNumberFormat="1" applyFont="1" applyFill="1" applyBorder="1" applyAlignment="1">
      <alignment horizontal="center" vertical="center"/>
    </xf>
    <xf numFmtId="0" fontId="7" fillId="21" borderId="22" xfId="0" applyFont="1" applyFill="1" applyBorder="1" applyAlignment="1">
      <alignment horizontal="center" vertical="center"/>
    </xf>
    <xf numFmtId="0" fontId="2" fillId="21" borderId="64" xfId="0" applyFont="1" applyFill="1" applyBorder="1" applyAlignment="1">
      <alignment horizontal="center"/>
    </xf>
    <xf numFmtId="1" fontId="2" fillId="21" borderId="64" xfId="0" applyNumberFormat="1" applyFont="1" applyFill="1" applyBorder="1" applyAlignment="1">
      <alignment horizontal="center"/>
    </xf>
    <xf numFmtId="0" fontId="2" fillId="21" borderId="65" xfId="0" applyFont="1" applyFill="1" applyBorder="1" applyAlignment="1">
      <alignment horizontal="center"/>
    </xf>
    <xf numFmtId="0" fontId="22" fillId="21" borderId="33" xfId="0" applyFont="1" applyFill="1" applyBorder="1" applyAlignment="1">
      <alignment horizontal="center" vertical="center" wrapText="1"/>
    </xf>
    <xf numFmtId="0" fontId="22" fillId="21" borderId="34" xfId="0" applyFont="1" applyFill="1" applyBorder="1" applyAlignment="1">
      <alignment horizontal="center" vertical="center" wrapText="1"/>
    </xf>
    <xf numFmtId="1" fontId="22" fillId="21" borderId="34" xfId="0" applyNumberFormat="1" applyFont="1" applyFill="1" applyBorder="1" applyAlignment="1">
      <alignment horizontal="center" vertical="center" wrapText="1"/>
    </xf>
    <xf numFmtId="0" fontId="22" fillId="21" borderId="35" xfId="0" applyFont="1" applyFill="1" applyBorder="1" applyAlignment="1">
      <alignment horizontal="center" vertical="center" wrapText="1"/>
    </xf>
    <xf numFmtId="49" fontId="5" fillId="19" borderId="64" xfId="0" applyNumberFormat="1" applyFont="1" applyFill="1" applyBorder="1" applyAlignment="1">
      <alignment horizontal="center" vertical="center"/>
    </xf>
    <xf numFmtId="49" fontId="5" fillId="19" borderId="71" xfId="0" applyNumberFormat="1" applyFont="1" applyFill="1" applyBorder="1" applyAlignment="1">
      <alignment horizontal="center" vertical="center"/>
    </xf>
    <xf numFmtId="49" fontId="5" fillId="6" borderId="34" xfId="0" applyNumberFormat="1" applyFont="1" applyFill="1" applyBorder="1" applyAlignment="1">
      <alignment horizontal="center" vertical="center"/>
    </xf>
    <xf numFmtId="3" fontId="5" fillId="19" borderId="43" xfId="0" applyNumberFormat="1" applyFont="1" applyFill="1" applyBorder="1" applyAlignment="1">
      <alignment horizontal="center" vertical="center"/>
    </xf>
    <xf numFmtId="3" fontId="20" fillId="19" borderId="18"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3" fontId="21" fillId="6" borderId="39" xfId="0" applyNumberFormat="1" applyFont="1" applyFill="1" applyBorder="1" applyAlignment="1" applyProtection="1">
      <alignment horizontal="right" vertical="center" wrapText="1" readingOrder="2"/>
    </xf>
    <xf numFmtId="1" fontId="21" fillId="6" borderId="39" xfId="0" applyNumberFormat="1" applyFont="1" applyFill="1" applyBorder="1" applyAlignment="1" applyProtection="1">
      <alignment horizontal="right" vertical="center" wrapText="1" readingOrder="2"/>
    </xf>
    <xf numFmtId="1" fontId="21" fillId="19" borderId="18" xfId="0" applyNumberFormat="1" applyFont="1" applyFill="1" applyBorder="1" applyAlignment="1" applyProtection="1">
      <alignment horizontal="right" vertical="center" wrapText="1" readingOrder="2"/>
    </xf>
    <xf numFmtId="3" fontId="20" fillId="6" borderId="39" xfId="0" applyNumberFormat="1" applyFont="1" applyFill="1" applyBorder="1" applyAlignment="1" applyProtection="1">
      <alignment horizontal="right" vertical="center" wrapText="1" readingOrder="2"/>
    </xf>
    <xf numFmtId="3" fontId="20" fillId="19" borderId="19" xfId="0" applyNumberFormat="1" applyFont="1" applyFill="1" applyBorder="1" applyAlignment="1" applyProtection="1">
      <alignment horizontal="right" vertical="center" wrapText="1" readingOrder="2"/>
    </xf>
    <xf numFmtId="3" fontId="20" fillId="6" borderId="16" xfId="0" applyNumberFormat="1" applyFont="1" applyFill="1" applyBorder="1" applyAlignment="1" applyProtection="1">
      <alignment horizontal="right" vertical="center" wrapText="1" readingOrder="2"/>
    </xf>
    <xf numFmtId="3" fontId="20" fillId="19" borderId="39" xfId="0" applyNumberFormat="1" applyFont="1" applyFill="1" applyBorder="1" applyAlignment="1" applyProtection="1">
      <alignment horizontal="right" vertical="center" wrapText="1" readingOrder="2"/>
    </xf>
    <xf numFmtId="3" fontId="20" fillId="6" borderId="18" xfId="0" applyNumberFormat="1" applyFont="1" applyFill="1" applyBorder="1" applyAlignment="1" applyProtection="1">
      <alignment horizontal="right" vertical="center" wrapText="1" readingOrder="2"/>
    </xf>
    <xf numFmtId="3" fontId="20" fillId="6" borderId="19" xfId="0" applyNumberFormat="1" applyFont="1" applyFill="1" applyBorder="1" applyAlignment="1" applyProtection="1">
      <alignment horizontal="right" vertical="center" wrapText="1" readingOrder="2"/>
    </xf>
    <xf numFmtId="3" fontId="20" fillId="19" borderId="16"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3" xfId="0" applyFont="1" applyFill="1" applyBorder="1" applyAlignment="1">
      <alignment horizontal="center" vertical="center"/>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3" xfId="0" applyNumberFormat="1" applyFont="1" applyFill="1" applyBorder="1" applyAlignment="1" applyProtection="1">
      <alignment horizontal="center" vertical="center" wrapText="1" readingOrder="2"/>
      <protection locked="0"/>
    </xf>
    <xf numFmtId="3" fontId="5" fillId="13" borderId="63" xfId="0" applyNumberFormat="1" applyFont="1" applyFill="1" applyBorder="1" applyAlignment="1" applyProtection="1">
      <alignment horizontal="center" vertical="center" wrapText="1" readingOrder="2"/>
      <protection locked="0"/>
    </xf>
    <xf numFmtId="3" fontId="5" fillId="13" borderId="62" xfId="0" applyNumberFormat="1" applyFont="1" applyFill="1" applyBorder="1" applyAlignment="1" applyProtection="1">
      <alignment horizontal="center" vertical="center" wrapText="1" readingOrder="2"/>
      <protection locked="0"/>
    </xf>
    <xf numFmtId="3" fontId="5" fillId="9" borderId="9" xfId="0" applyNumberFormat="1" applyFont="1" applyFill="1" applyBorder="1" applyAlignment="1" applyProtection="1">
      <alignment horizontal="justify" vertical="center" wrapText="1" readingOrder="2"/>
    </xf>
    <xf numFmtId="3" fontId="5" fillId="9" borderId="9"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10"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6" borderId="9" xfId="0" applyNumberFormat="1" applyFont="1" applyFill="1" applyBorder="1" applyAlignment="1" applyProtection="1">
      <alignment horizontal="justify" vertical="center" wrapText="1" readingOrder="2"/>
    </xf>
    <xf numFmtId="3" fontId="5" fillId="6" borderId="9"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21" fillId="6" borderId="23" xfId="0" applyNumberFormat="1" applyFont="1" applyFill="1" applyBorder="1" applyAlignment="1" applyProtection="1">
      <alignment horizontal="right" vertical="center" wrapText="1" readingOrder="2"/>
    </xf>
    <xf numFmtId="3" fontId="20" fillId="19" borderId="23" xfId="0" applyNumberFormat="1" applyFont="1" applyFill="1" applyBorder="1" applyAlignment="1" applyProtection="1">
      <alignment horizontal="right" vertical="center" wrapText="1" readingOrder="2"/>
    </xf>
    <xf numFmtId="0" fontId="7" fillId="6" borderId="22" xfId="0" applyFont="1" applyFill="1" applyBorder="1" applyAlignment="1">
      <alignment horizontal="center" vertical="center"/>
    </xf>
    <xf numFmtId="0" fontId="7" fillId="6" borderId="64" xfId="0" applyFont="1" applyFill="1" applyBorder="1" applyAlignment="1">
      <alignment horizontal="center" vertical="center"/>
    </xf>
    <xf numFmtId="0" fontId="7" fillId="6" borderId="65" xfId="0" applyFont="1" applyFill="1" applyBorder="1" applyAlignment="1">
      <alignment horizontal="center" vertical="center"/>
    </xf>
    <xf numFmtId="0" fontId="7" fillId="6" borderId="51" xfId="0" applyFont="1" applyFill="1" applyBorder="1" applyAlignment="1">
      <alignment horizontal="center" vertical="center"/>
    </xf>
    <xf numFmtId="0" fontId="7" fillId="6" borderId="56" xfId="0" applyFont="1" applyFill="1" applyBorder="1" applyAlignment="1">
      <alignment horizontal="center" vertical="center"/>
    </xf>
    <xf numFmtId="0" fontId="7" fillId="6" borderId="68"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1" xfId="0" applyNumberFormat="1" applyFont="1" applyFill="1" applyBorder="1" applyAlignment="1" applyProtection="1">
      <alignment horizontal="justify" vertical="center" wrapText="1" readingOrder="2"/>
    </xf>
    <xf numFmtId="0" fontId="5" fillId="4" borderId="11"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2" xfId="0" applyNumberFormat="1" applyFont="1" applyFill="1" applyBorder="1" applyAlignment="1" applyProtection="1">
      <alignment horizontal="center" vertical="center" wrapText="1" readingOrder="2"/>
      <protection locked="0"/>
    </xf>
    <xf numFmtId="0" fontId="2" fillId="6" borderId="22" xfId="0" applyFont="1" applyFill="1" applyBorder="1" applyAlignment="1">
      <alignment horizontal="center" vertical="center"/>
    </xf>
    <xf numFmtId="0" fontId="2" fillId="6" borderId="64" xfId="0" applyFont="1" applyFill="1" applyBorder="1" applyAlignment="1">
      <alignment horizontal="center" vertical="center"/>
    </xf>
    <xf numFmtId="0" fontId="2" fillId="6" borderId="74" xfId="0" applyFont="1" applyFill="1" applyBorder="1" applyAlignment="1">
      <alignment horizontal="center" vertical="center"/>
    </xf>
    <xf numFmtId="0" fontId="2" fillId="19" borderId="65" xfId="0" applyFont="1" applyFill="1" applyBorder="1" applyAlignment="1">
      <alignment horizontal="center" vertical="center"/>
    </xf>
    <xf numFmtId="0" fontId="6" fillId="6" borderId="25" xfId="0" applyFont="1" applyFill="1" applyBorder="1" applyAlignment="1">
      <alignment horizontal="center" vertical="center"/>
    </xf>
    <xf numFmtId="0" fontId="6" fillId="6" borderId="54" xfId="0" applyFont="1" applyFill="1" applyBorder="1" applyAlignment="1">
      <alignment horizontal="center" vertical="center"/>
    </xf>
    <xf numFmtId="0" fontId="6" fillId="6" borderId="26" xfId="0" applyFont="1" applyFill="1" applyBorder="1" applyAlignment="1">
      <alignment horizontal="center" vertical="center"/>
    </xf>
    <xf numFmtId="0" fontId="6" fillId="6" borderId="21"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32" xfId="0" applyFont="1" applyFill="1" applyBorder="1" applyAlignment="1">
      <alignment horizontal="center" vertical="center"/>
    </xf>
    <xf numFmtId="0" fontId="7" fillId="19" borderId="68" xfId="0" applyFont="1" applyFill="1" applyBorder="1" applyAlignment="1">
      <alignment horizontal="center" vertical="center"/>
    </xf>
    <xf numFmtId="0" fontId="2" fillId="19" borderId="68" xfId="0" applyFont="1" applyFill="1" applyBorder="1" applyAlignment="1">
      <alignment horizontal="center" vertical="center"/>
    </xf>
    <xf numFmtId="0" fontId="6" fillId="0" borderId="0" xfId="0" applyFont="1" applyFill="1"/>
    <xf numFmtId="0" fontId="20" fillId="0" borderId="0" xfId="0" applyFont="1" applyFill="1"/>
    <xf numFmtId="3" fontId="22" fillId="0" borderId="0" xfId="0" applyNumberFormat="1" applyFont="1" applyFill="1" applyAlignment="1">
      <alignment vertical="center" textRotation="90" wrapText="1"/>
    </xf>
    <xf numFmtId="3" fontId="22" fillId="0" borderId="0" xfId="0" applyNumberFormat="1" applyFont="1" applyFill="1" applyAlignment="1">
      <alignment horizontal="center" vertical="center" textRotation="90"/>
    </xf>
    <xf numFmtId="0" fontId="11" fillId="0" borderId="0" xfId="0" applyFont="1" applyFill="1"/>
    <xf numFmtId="0" fontId="6" fillId="0" borderId="0" xfId="0" applyFont="1"/>
    <xf numFmtId="3" fontId="26" fillId="0" borderId="69" xfId="0" applyNumberFormat="1" applyFont="1" applyFill="1" applyBorder="1" applyAlignment="1">
      <alignment horizontal="center" vertical="center" wrapText="1"/>
    </xf>
    <xf numFmtId="3" fontId="30" fillId="0" borderId="46" xfId="0" applyNumberFormat="1" applyFont="1" applyFill="1" applyBorder="1" applyAlignment="1">
      <alignment horizontal="center" vertical="center" wrapText="1" readingOrder="2"/>
    </xf>
    <xf numFmtId="3" fontId="26" fillId="0" borderId="26" xfId="0" applyNumberFormat="1" applyFont="1" applyFill="1" applyBorder="1" applyAlignment="1">
      <alignment horizontal="center" vertical="center" wrapText="1"/>
    </xf>
    <xf numFmtId="3" fontId="30" fillId="0" borderId="30" xfId="0" applyNumberFormat="1" applyFont="1" applyFill="1" applyBorder="1" applyAlignment="1">
      <alignment horizontal="center" vertical="center" wrapText="1" readingOrder="2"/>
    </xf>
    <xf numFmtId="3" fontId="11" fillId="0" borderId="26" xfId="0" applyNumberFormat="1" applyFont="1" applyBorder="1" applyAlignment="1">
      <alignment horizontal="center" vertical="center" textRotation="90" readingOrder="2"/>
    </xf>
    <xf numFmtId="3" fontId="11" fillId="0" borderId="21" xfId="0" applyNumberFormat="1" applyFont="1" applyBorder="1" applyAlignment="1">
      <alignment horizontal="center" vertical="center" textRotation="90" readingOrder="2"/>
    </xf>
    <xf numFmtId="3" fontId="26" fillId="0" borderId="67" xfId="0" applyNumberFormat="1" applyFont="1" applyFill="1" applyBorder="1" applyAlignment="1">
      <alignment horizontal="center" vertical="center" wrapText="1"/>
    </xf>
    <xf numFmtId="3" fontId="30" fillId="0" borderId="36"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0" fontId="20" fillId="0" borderId="0" xfId="0" applyFont="1"/>
    <xf numFmtId="0" fontId="11" fillId="0" borderId="0" xfId="0" applyFont="1"/>
    <xf numFmtId="3" fontId="27" fillId="0" borderId="25" xfId="0" applyNumberFormat="1" applyFont="1" applyFill="1" applyBorder="1" applyAlignment="1">
      <alignment horizontal="center" vertical="center" textRotation="90" wrapText="1" readingOrder="2"/>
    </xf>
    <xf numFmtId="3" fontId="27" fillId="0" borderId="54" xfId="0" applyNumberFormat="1" applyFont="1" applyFill="1" applyBorder="1" applyAlignment="1">
      <alignment horizontal="center" vertical="center" textRotation="90" wrapText="1" readingOrder="2"/>
    </xf>
    <xf numFmtId="0" fontId="6" fillId="6" borderId="29" xfId="0" applyFont="1" applyFill="1" applyBorder="1" applyAlignment="1">
      <alignment horizontal="center" vertical="center"/>
    </xf>
    <xf numFmtId="0" fontId="6" fillId="6" borderId="30" xfId="0" applyFont="1" applyFill="1" applyBorder="1" applyAlignment="1">
      <alignment horizontal="center" vertical="center"/>
    </xf>
    <xf numFmtId="0" fontId="6" fillId="6" borderId="52" xfId="0" applyFont="1" applyFill="1" applyBorder="1" applyAlignment="1">
      <alignment horizontal="center" vertical="center"/>
    </xf>
    <xf numFmtId="3" fontId="26" fillId="21" borderId="67" xfId="0" applyNumberFormat="1" applyFont="1" applyFill="1" applyBorder="1" applyAlignment="1">
      <alignment horizontal="center" vertical="center" wrapText="1"/>
    </xf>
    <xf numFmtId="3" fontId="29" fillId="21" borderId="57" xfId="0" applyNumberFormat="1" applyFont="1" applyFill="1" applyBorder="1" applyAlignment="1">
      <alignment horizontal="center" vertical="center" wrapText="1" readingOrder="2"/>
    </xf>
    <xf numFmtId="3" fontId="31" fillId="21" borderId="30" xfId="0" applyNumberFormat="1" applyFont="1" applyFill="1" applyBorder="1" applyAlignment="1">
      <alignment horizontal="center" vertical="center" wrapText="1"/>
    </xf>
    <xf numFmtId="3" fontId="31" fillId="21" borderId="36" xfId="0" applyNumberFormat="1" applyFont="1" applyFill="1" applyBorder="1" applyAlignment="1">
      <alignment horizontal="center" vertical="center" wrapText="1"/>
    </xf>
    <xf numFmtId="3" fontId="5" fillId="5" borderId="9" xfId="0" applyNumberFormat="1" applyFont="1" applyFill="1" applyBorder="1" applyAlignment="1" applyProtection="1">
      <alignment horizontal="justify" vertical="center" wrapText="1" readingOrder="2"/>
    </xf>
    <xf numFmtId="3" fontId="5" fillId="5" borderId="9" xfId="0" applyNumberFormat="1" applyFont="1" applyFill="1" applyBorder="1" applyAlignment="1" applyProtection="1">
      <alignment horizontal="center" vertical="center" wrapText="1" readingOrder="2"/>
      <protection locked="0"/>
    </xf>
    <xf numFmtId="3" fontId="5" fillId="5" borderId="2" xfId="0" applyNumberFormat="1" applyFont="1" applyFill="1" applyBorder="1" applyAlignment="1" applyProtection="1">
      <alignment horizontal="center" wrapText="1"/>
      <protection locked="0"/>
    </xf>
    <xf numFmtId="3" fontId="5" fillId="5" borderId="2" xfId="0" applyNumberFormat="1" applyFont="1" applyFill="1" applyBorder="1" applyAlignment="1" applyProtection="1">
      <alignment horizontal="center" vertical="center" wrapText="1" readingOrder="2"/>
      <protection locked="0"/>
    </xf>
    <xf numFmtId="3" fontId="27" fillId="20" borderId="46" xfId="0" applyNumberFormat="1" applyFont="1" applyFill="1" applyBorder="1" applyAlignment="1">
      <alignment horizontal="center" vertical="center" wrapText="1"/>
    </xf>
    <xf numFmtId="1" fontId="11" fillId="19" borderId="25" xfId="0" applyNumberFormat="1" applyFont="1" applyFill="1" applyBorder="1" applyAlignment="1">
      <alignment horizontal="center" vertical="center" textRotation="90" wrapText="1"/>
    </xf>
    <xf numFmtId="1" fontId="11" fillId="19" borderId="54" xfId="0" applyNumberFormat="1" applyFont="1" applyFill="1" applyBorder="1" applyAlignment="1">
      <alignment horizontal="center" vertical="center" textRotation="90" wrapText="1"/>
    </xf>
    <xf numFmtId="3" fontId="5" fillId="4" borderId="63" xfId="0" applyNumberFormat="1" applyFont="1" applyFill="1" applyBorder="1" applyAlignment="1" applyProtection="1">
      <alignment horizontal="center" vertical="center" wrapText="1" readingOrder="2"/>
      <protection locked="0"/>
    </xf>
    <xf numFmtId="3" fontId="5" fillId="4" borderId="73" xfId="0" applyNumberFormat="1" applyFont="1" applyFill="1" applyBorder="1" applyAlignment="1" applyProtection="1">
      <alignment horizontal="center" vertical="center" wrapText="1" readingOrder="2"/>
      <protection locked="0"/>
    </xf>
    <xf numFmtId="0" fontId="5" fillId="4" borderId="73" xfId="0" applyNumberFormat="1" applyFont="1" applyFill="1" applyBorder="1" applyAlignment="1" applyProtection="1">
      <alignment horizontal="center" vertical="center" wrapText="1" readingOrder="2"/>
      <protection locked="0"/>
    </xf>
    <xf numFmtId="1" fontId="5" fillId="4" borderId="73" xfId="0" applyNumberFormat="1" applyFont="1" applyFill="1" applyBorder="1" applyAlignment="1" applyProtection="1">
      <alignment horizontal="center" vertical="center" wrapText="1" readingOrder="2"/>
      <protection locked="0"/>
    </xf>
    <xf numFmtId="3" fontId="5" fillId="2" borderId="73" xfId="0" applyNumberFormat="1" applyFont="1" applyFill="1" applyBorder="1" applyAlignment="1" applyProtection="1">
      <alignment horizontal="center" vertical="center" wrapText="1" readingOrder="1"/>
      <protection locked="0"/>
    </xf>
    <xf numFmtId="3" fontId="5" fillId="2" borderId="62" xfId="0" applyNumberFormat="1" applyFont="1" applyFill="1" applyBorder="1" applyAlignment="1" applyProtection="1">
      <alignment horizontal="center" vertical="center" wrapText="1" readingOrder="1"/>
      <protection locked="0"/>
    </xf>
    <xf numFmtId="3" fontId="9" fillId="5" borderId="63" xfId="0" applyNumberFormat="1" applyFont="1" applyFill="1" applyBorder="1" applyAlignment="1" applyProtection="1">
      <alignment horizontal="center" vertical="center" wrapText="1" readingOrder="2"/>
      <protection locked="0"/>
    </xf>
    <xf numFmtId="3" fontId="21" fillId="25" borderId="25" xfId="0" applyNumberFormat="1" applyFont="1" applyFill="1" applyBorder="1" applyAlignment="1">
      <alignment horizontal="center" vertical="center"/>
    </xf>
    <xf numFmtId="3" fontId="21" fillId="25" borderId="54" xfId="0" applyNumberFormat="1" applyFont="1" applyFill="1" applyBorder="1" applyAlignment="1">
      <alignment horizontal="center" vertical="center"/>
    </xf>
    <xf numFmtId="3" fontId="21" fillId="25" borderId="55" xfId="0" applyNumberFormat="1" applyFont="1" applyFill="1" applyBorder="1" applyAlignment="1">
      <alignment horizontal="center" vertical="center"/>
    </xf>
    <xf numFmtId="3" fontId="21" fillId="25" borderId="26" xfId="0" applyNumberFormat="1" applyFont="1" applyFill="1" applyBorder="1" applyAlignment="1">
      <alignment horizontal="center" vertical="center"/>
    </xf>
    <xf numFmtId="3" fontId="21" fillId="25" borderId="21" xfId="0" applyNumberFormat="1" applyFont="1" applyFill="1" applyBorder="1" applyAlignment="1">
      <alignment horizontal="center" vertical="center"/>
    </xf>
    <xf numFmtId="3" fontId="21" fillId="25" borderId="14" xfId="0" applyNumberFormat="1" applyFont="1" applyFill="1" applyBorder="1" applyAlignment="1">
      <alignment horizontal="center" vertical="center"/>
    </xf>
    <xf numFmtId="3" fontId="21" fillId="25" borderId="27" xfId="0" applyNumberFormat="1" applyFont="1" applyFill="1" applyBorder="1" applyAlignment="1">
      <alignment horizontal="center" vertical="center"/>
    </xf>
    <xf numFmtId="3" fontId="21" fillId="25" borderId="32" xfId="0" applyNumberFormat="1" applyFont="1" applyFill="1" applyBorder="1" applyAlignment="1">
      <alignment horizontal="center" vertical="center"/>
    </xf>
    <xf numFmtId="3" fontId="21" fillId="25" borderId="28" xfId="0" applyNumberFormat="1" applyFont="1" applyFill="1" applyBorder="1" applyAlignment="1">
      <alignment horizontal="center" vertical="center"/>
    </xf>
    <xf numFmtId="3" fontId="2" fillId="25" borderId="56" xfId="0" applyNumberFormat="1" applyFont="1" applyFill="1" applyBorder="1" applyAlignment="1">
      <alignment horizontal="center" vertical="center"/>
    </xf>
    <xf numFmtId="3" fontId="21" fillId="25" borderId="56" xfId="0" applyNumberFormat="1" applyFont="1" applyFill="1" applyBorder="1" applyAlignment="1">
      <alignment horizontal="center" vertical="center"/>
    </xf>
    <xf numFmtId="3" fontId="27" fillId="20" borderId="25" xfId="0" applyNumberFormat="1" applyFont="1" applyFill="1" applyBorder="1" applyAlignment="1">
      <alignment horizontal="center" vertical="center" wrapText="1"/>
    </xf>
    <xf numFmtId="3" fontId="27" fillId="20" borderId="54" xfId="0" applyNumberFormat="1" applyFont="1" applyFill="1" applyBorder="1" applyAlignment="1">
      <alignment horizontal="center" vertical="center" wrapText="1"/>
    </xf>
    <xf numFmtId="3" fontId="27" fillId="20" borderId="29" xfId="0" applyNumberFormat="1" applyFont="1" applyFill="1" applyBorder="1" applyAlignment="1">
      <alignment horizontal="center" vertical="center" wrapText="1"/>
    </xf>
    <xf numFmtId="3" fontId="27" fillId="20" borderId="69" xfId="0" applyNumberFormat="1" applyFont="1" applyFill="1" applyBorder="1" applyAlignment="1">
      <alignment horizontal="center" vertical="center" wrapText="1"/>
    </xf>
    <xf numFmtId="3" fontId="27" fillId="20" borderId="27" xfId="0" applyNumberFormat="1" applyFont="1" applyFill="1" applyBorder="1" applyAlignment="1">
      <alignment horizontal="center" vertical="center" wrapText="1"/>
    </xf>
    <xf numFmtId="3" fontId="27" fillId="20" borderId="32" xfId="0" applyNumberFormat="1" applyFont="1" applyFill="1" applyBorder="1" applyAlignment="1">
      <alignment horizontal="center" vertical="center" wrapText="1"/>
    </xf>
    <xf numFmtId="4" fontId="30" fillId="21" borderId="26" xfId="0" applyNumberFormat="1" applyFont="1" applyFill="1" applyBorder="1" applyAlignment="1">
      <alignment horizontal="center" vertical="center" wrapText="1"/>
    </xf>
    <xf numFmtId="3" fontId="19" fillId="21" borderId="14" xfId="0" applyNumberFormat="1" applyFont="1" applyFill="1" applyBorder="1" applyAlignment="1">
      <alignment horizontal="center" vertical="center" wrapText="1"/>
    </xf>
    <xf numFmtId="4" fontId="30" fillId="21" borderId="67" xfId="0" applyNumberFormat="1" applyFont="1" applyFill="1" applyBorder="1" applyAlignment="1">
      <alignment horizontal="center" vertical="center" wrapText="1"/>
    </xf>
    <xf numFmtId="3" fontId="19" fillId="21" borderId="76" xfId="0" applyNumberFormat="1" applyFont="1" applyFill="1" applyBorder="1" applyAlignment="1">
      <alignment horizontal="center" vertical="center" wrapText="1"/>
    </xf>
    <xf numFmtId="3" fontId="5" fillId="5" borderId="8" xfId="0" applyNumberFormat="1" applyFont="1" applyFill="1" applyBorder="1" applyAlignment="1" applyProtection="1">
      <alignment horizontal="justify" vertical="center" wrapText="1" readingOrder="2"/>
    </xf>
    <xf numFmtId="3" fontId="5" fillId="5" borderId="8" xfId="0" applyNumberFormat="1" applyFont="1" applyFill="1" applyBorder="1" applyAlignment="1" applyProtection="1">
      <alignment horizontal="center" vertical="center" wrapText="1" readingOrder="2"/>
      <protection locked="0"/>
    </xf>
    <xf numFmtId="3" fontId="5" fillId="13" borderId="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wrapText="1"/>
      <protection locked="0"/>
    </xf>
    <xf numFmtId="3" fontId="5" fillId="13" borderId="11" xfId="0" applyNumberFormat="1" applyFont="1" applyFill="1" applyBorder="1" applyAlignment="1" applyProtection="1">
      <alignment horizontal="center" wrapText="1"/>
      <protection locked="0"/>
    </xf>
    <xf numFmtId="3" fontId="5" fillId="13" borderId="10" xfId="0" applyNumberFormat="1" applyFont="1" applyFill="1" applyBorder="1" applyAlignment="1" applyProtection="1">
      <alignment horizontal="center" wrapText="1"/>
      <protection locked="0"/>
    </xf>
    <xf numFmtId="3" fontId="5" fillId="13" borderId="9" xfId="0" applyNumberFormat="1" applyFont="1" applyFill="1" applyBorder="1" applyAlignment="1" applyProtection="1">
      <alignment horizontal="center" vertical="center" wrapText="1" readingOrder="2"/>
      <protection locked="0"/>
    </xf>
    <xf numFmtId="3" fontId="5" fillId="13" borderId="8" xfId="0" applyNumberFormat="1" applyFont="1" applyFill="1" applyBorder="1" applyAlignment="1" applyProtection="1">
      <alignment horizontal="center" vertical="center" wrapText="1" readingOrder="2"/>
      <protection locked="0"/>
    </xf>
    <xf numFmtId="3" fontId="26" fillId="19" borderId="57" xfId="0" applyNumberFormat="1" applyFont="1" applyFill="1" applyBorder="1" applyAlignment="1">
      <alignment horizontal="center" vertical="center" textRotation="90" wrapText="1" readingOrder="2"/>
    </xf>
    <xf numFmtId="3" fontId="6" fillId="6" borderId="21" xfId="0" applyNumberFormat="1" applyFont="1" applyFill="1" applyBorder="1" applyAlignment="1">
      <alignment horizontal="center" vertical="center"/>
    </xf>
    <xf numFmtId="3" fontId="6" fillId="6" borderId="54" xfId="0" applyNumberFormat="1" applyFont="1" applyFill="1" applyBorder="1" applyAlignment="1">
      <alignment horizontal="center" vertical="center"/>
    </xf>
    <xf numFmtId="3" fontId="6" fillId="6" borderId="32" xfId="0" applyNumberFormat="1" applyFont="1" applyFill="1" applyBorder="1" applyAlignment="1">
      <alignment horizontal="center" vertical="center"/>
    </xf>
    <xf numFmtId="1" fontId="11" fillId="19" borderId="55" xfId="0" applyNumberFormat="1" applyFont="1" applyFill="1" applyBorder="1" applyAlignment="1">
      <alignment horizontal="center" vertical="center" textRotation="90" wrapText="1"/>
    </xf>
    <xf numFmtId="3" fontId="26" fillId="19" borderId="14" xfId="0" applyNumberFormat="1" applyFont="1" applyFill="1" applyBorder="1" applyAlignment="1">
      <alignment horizontal="center" vertical="center" textRotation="90" wrapText="1" readingOrder="2"/>
    </xf>
    <xf numFmtId="3" fontId="26" fillId="19" borderId="76" xfId="0" applyNumberFormat="1" applyFont="1" applyFill="1" applyBorder="1" applyAlignment="1">
      <alignment horizontal="center" vertical="center" textRotation="90" wrapText="1" readingOrder="2"/>
    </xf>
    <xf numFmtId="3" fontId="5" fillId="9" borderId="73" xfId="0" applyNumberFormat="1" applyFont="1" applyFill="1" applyBorder="1" applyAlignment="1" applyProtection="1">
      <alignment horizontal="center" vertical="center" wrapText="1" readingOrder="1"/>
      <protection locked="0"/>
    </xf>
    <xf numFmtId="3" fontId="5" fillId="7" borderId="63" xfId="0" applyNumberFormat="1" applyFont="1" applyFill="1" applyBorder="1" applyAlignment="1" applyProtection="1">
      <alignment horizontal="center" vertical="center" wrapText="1" readingOrder="1"/>
      <protection locked="0"/>
    </xf>
    <xf numFmtId="3" fontId="5" fillId="7" borderId="73" xfId="0" applyNumberFormat="1" applyFont="1" applyFill="1" applyBorder="1" applyAlignment="1" applyProtection="1">
      <alignment horizontal="center" vertical="center" wrapText="1" readingOrder="1"/>
      <protection locked="0"/>
    </xf>
    <xf numFmtId="3" fontId="5" fillId="13" borderId="73" xfId="0" applyNumberFormat="1" applyFont="1" applyFill="1" applyBorder="1" applyAlignment="1" applyProtection="1">
      <alignment horizontal="center" wrapText="1"/>
      <protection locked="0"/>
    </xf>
    <xf numFmtId="3" fontId="6" fillId="19" borderId="22" xfId="0" applyNumberFormat="1" applyFont="1" applyFill="1" applyBorder="1" applyAlignment="1">
      <alignment horizontal="center" vertical="center"/>
    </xf>
    <xf numFmtId="3" fontId="6" fillId="19" borderId="64" xfId="0" applyNumberFormat="1" applyFont="1" applyFill="1" applyBorder="1" applyAlignment="1">
      <alignment horizontal="center" vertical="center"/>
    </xf>
    <xf numFmtId="3" fontId="6" fillId="19" borderId="65" xfId="0" applyNumberFormat="1" applyFont="1" applyFill="1" applyBorder="1" applyAlignment="1">
      <alignment horizontal="center" vertical="center"/>
    </xf>
    <xf numFmtId="3" fontId="6" fillId="6" borderId="55" xfId="0" applyNumberFormat="1" applyFont="1" applyFill="1" applyBorder="1" applyAlignment="1">
      <alignment horizontal="center" vertical="center"/>
    </xf>
    <xf numFmtId="3" fontId="6" fillId="6" borderId="14" xfId="0" applyNumberFormat="1" applyFont="1" applyFill="1" applyBorder="1" applyAlignment="1">
      <alignment horizontal="center" vertical="center"/>
    </xf>
    <xf numFmtId="3" fontId="6" fillId="6" borderId="28" xfId="0" applyNumberFormat="1" applyFont="1" applyFill="1" applyBorder="1" applyAlignment="1">
      <alignment horizontal="center" vertical="center"/>
    </xf>
    <xf numFmtId="1" fontId="34" fillId="0" borderId="24" xfId="0" applyNumberFormat="1" applyFont="1" applyBorder="1" applyAlignment="1">
      <alignment horizontal="center" vertical="center" wrapText="1" readingOrder="2"/>
    </xf>
    <xf numFmtId="1" fontId="34" fillId="0" borderId="71" xfId="0" applyNumberFormat="1" applyFont="1" applyBorder="1" applyAlignment="1">
      <alignment horizontal="center" vertical="center" wrapText="1" readingOrder="2"/>
    </xf>
    <xf numFmtId="3" fontId="21" fillId="25" borderId="6" xfId="0" applyNumberFormat="1" applyFont="1" applyFill="1" applyBorder="1" applyAlignment="1">
      <alignment horizontal="center" vertical="center"/>
    </xf>
    <xf numFmtId="3" fontId="21" fillId="25" borderId="4" xfId="0" applyNumberFormat="1" applyFont="1" applyFill="1" applyBorder="1" applyAlignment="1">
      <alignment horizontal="center" vertical="center"/>
    </xf>
    <xf numFmtId="3" fontId="21" fillId="25" borderId="2" xfId="0" applyNumberFormat="1" applyFont="1" applyFill="1" applyBorder="1" applyAlignment="1">
      <alignment horizontal="center" vertical="center"/>
    </xf>
    <xf numFmtId="3" fontId="21" fillId="25" borderId="5" xfId="0" applyNumberFormat="1" applyFont="1" applyFill="1" applyBorder="1" applyAlignment="1">
      <alignment horizontal="center" vertical="center"/>
    </xf>
    <xf numFmtId="3" fontId="27" fillId="0" borderId="55" xfId="0" applyNumberFormat="1" applyFont="1" applyFill="1" applyBorder="1" applyAlignment="1">
      <alignment horizontal="center" vertical="center" textRotation="90" wrapText="1" readingOrder="2"/>
    </xf>
    <xf numFmtId="3" fontId="11" fillId="0" borderId="14" xfId="0" applyNumberFormat="1" applyFont="1" applyBorder="1" applyAlignment="1">
      <alignment horizontal="center" vertical="center" textRotation="90" readingOrder="2"/>
    </xf>
    <xf numFmtId="3" fontId="11" fillId="0" borderId="28" xfId="0" applyNumberFormat="1" applyFont="1" applyBorder="1" applyAlignment="1">
      <alignment horizontal="center" vertical="center" textRotation="90" readingOrder="2"/>
    </xf>
    <xf numFmtId="3" fontId="11" fillId="0" borderId="69"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11" fillId="0" borderId="77" xfId="0" applyNumberFormat="1" applyFont="1" applyBorder="1" applyAlignment="1">
      <alignment horizontal="center" vertical="center" textRotation="90" readingOrder="2"/>
    </xf>
    <xf numFmtId="3" fontId="27" fillId="0" borderId="27" xfId="0" applyNumberFormat="1" applyFont="1" applyFill="1" applyBorder="1" applyAlignment="1">
      <alignment horizontal="center" vertical="center" textRotation="90" wrapText="1" readingOrder="2"/>
    </xf>
    <xf numFmtId="3" fontId="27" fillId="0" borderId="32" xfId="0" applyNumberFormat="1" applyFont="1" applyFill="1" applyBorder="1" applyAlignment="1">
      <alignment horizontal="center" vertical="center" textRotation="90" wrapText="1" readingOrder="2"/>
    </xf>
    <xf numFmtId="3" fontId="27" fillId="0" borderId="28" xfId="0" applyNumberFormat="1" applyFont="1" applyFill="1" applyBorder="1" applyAlignment="1">
      <alignment horizontal="center" vertical="center" textRotation="90" wrapText="1" readingOrder="2"/>
    </xf>
    <xf numFmtId="3" fontId="27" fillId="20" borderId="52" xfId="0" applyNumberFormat="1" applyFont="1" applyFill="1" applyBorder="1" applyAlignment="1">
      <alignment horizontal="center" vertical="center" wrapText="1"/>
    </xf>
    <xf numFmtId="3" fontId="27" fillId="20" borderId="57" xfId="0" applyNumberFormat="1" applyFont="1" applyFill="1" applyBorder="1" applyAlignment="1">
      <alignment horizontal="center" vertical="center" textRotation="90" wrapText="1" readingOrder="2"/>
    </xf>
    <xf numFmtId="3" fontId="27" fillId="20" borderId="49" xfId="0" applyNumberFormat="1" applyFont="1" applyFill="1" applyBorder="1" applyAlignment="1">
      <alignment horizontal="center" vertical="center" textRotation="90" wrapText="1" readingOrder="2"/>
    </xf>
    <xf numFmtId="3" fontId="27" fillId="20" borderId="36" xfId="0" applyNumberFormat="1" applyFont="1" applyFill="1" applyBorder="1" applyAlignment="1">
      <alignment horizontal="center" vertical="center" textRotation="90" wrapText="1" readingOrder="2"/>
    </xf>
    <xf numFmtId="3" fontId="7" fillId="20" borderId="63" xfId="0" applyNumberFormat="1" applyFont="1" applyFill="1" applyBorder="1" applyAlignment="1">
      <alignment horizontal="center" vertical="center"/>
    </xf>
    <xf numFmtId="3" fontId="7" fillId="20" borderId="47" xfId="0" applyNumberFormat="1" applyFont="1" applyFill="1" applyBorder="1" applyAlignment="1">
      <alignment horizontal="center" vertical="center"/>
    </xf>
    <xf numFmtId="3" fontId="7" fillId="20" borderId="62" xfId="0" applyNumberFormat="1" applyFont="1" applyFill="1" applyBorder="1" applyAlignment="1">
      <alignment horizontal="center" vertical="center"/>
    </xf>
    <xf numFmtId="3" fontId="2" fillId="25" borderId="39" xfId="0" applyNumberFormat="1" applyFont="1" applyFill="1" applyBorder="1" applyAlignment="1">
      <alignment horizontal="center" vertical="center"/>
    </xf>
    <xf numFmtId="3" fontId="2" fillId="25" borderId="51" xfId="0" applyNumberFormat="1" applyFont="1" applyFill="1" applyBorder="1" applyAlignment="1">
      <alignment horizontal="center" vertical="center"/>
    </xf>
    <xf numFmtId="3" fontId="21" fillId="25" borderId="68" xfId="0" applyNumberFormat="1" applyFont="1" applyFill="1" applyBorder="1" applyAlignment="1">
      <alignment horizontal="center" vertical="center"/>
    </xf>
    <xf numFmtId="0" fontId="6" fillId="19" borderId="18"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5" xfId="0" applyFont="1" applyFill="1" applyBorder="1" applyAlignment="1">
      <alignment horizontal="right" vertical="center"/>
    </xf>
    <xf numFmtId="0" fontId="6" fillId="6" borderId="39" xfId="0" applyFont="1" applyFill="1" applyBorder="1" applyAlignment="1">
      <alignment horizontal="right" vertical="center"/>
    </xf>
    <xf numFmtId="0" fontId="6" fillId="6" borderId="40"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33" xfId="0" applyFont="1" applyFill="1" applyBorder="1" applyAlignment="1">
      <alignment horizontal="right" vertical="center"/>
    </xf>
    <xf numFmtId="0" fontId="6" fillId="6" borderId="34" xfId="0" applyFont="1" applyFill="1" applyBorder="1" applyAlignment="1">
      <alignment horizontal="right" vertical="center"/>
    </xf>
    <xf numFmtId="0" fontId="6" fillId="6" borderId="35" xfId="0" applyFont="1" applyFill="1" applyBorder="1" applyAlignment="1">
      <alignment horizontal="right" vertical="center"/>
    </xf>
    <xf numFmtId="3" fontId="33" fillId="14" borderId="16" xfId="0" applyNumberFormat="1" applyFont="1" applyFill="1" applyBorder="1" applyAlignment="1" applyProtection="1">
      <alignment horizontal="center" vertical="center" textRotation="90" wrapText="1" readingOrder="2"/>
    </xf>
    <xf numFmtId="3" fontId="33" fillId="14" borderId="61" xfId="0" applyNumberFormat="1" applyFont="1" applyFill="1" applyBorder="1" applyAlignment="1" applyProtection="1">
      <alignment horizontal="center" vertical="center" textRotation="90" wrapText="1" readingOrder="2"/>
    </xf>
    <xf numFmtId="3" fontId="33" fillId="14" borderId="18" xfId="0" applyNumberFormat="1" applyFont="1" applyFill="1" applyBorder="1" applyAlignment="1" applyProtection="1">
      <alignment horizontal="center" vertical="center" textRotation="90" wrapText="1" readingOrder="2"/>
    </xf>
    <xf numFmtId="3" fontId="33" fillId="14" borderId="0" xfId="0" applyNumberFormat="1" applyFont="1" applyFill="1" applyBorder="1" applyAlignment="1" applyProtection="1">
      <alignment horizontal="center" vertical="center" textRotation="90" wrapText="1" readingOrder="2"/>
    </xf>
    <xf numFmtId="3" fontId="33" fillId="14" borderId="19" xfId="0" applyNumberFormat="1" applyFont="1" applyFill="1" applyBorder="1" applyAlignment="1" applyProtection="1">
      <alignment horizontal="center" vertical="center" textRotation="90" wrapText="1" readingOrder="2"/>
    </xf>
    <xf numFmtId="3" fontId="33" fillId="14" borderId="70" xfId="0" applyNumberFormat="1" applyFont="1" applyFill="1" applyBorder="1" applyAlignment="1" applyProtection="1">
      <alignment horizontal="center" vertical="center" textRotation="90" wrapText="1" readingOrder="2"/>
    </xf>
    <xf numFmtId="0" fontId="6" fillId="19" borderId="24" xfId="0" applyFont="1" applyFill="1" applyBorder="1" applyAlignment="1">
      <alignment horizontal="right" vertical="center"/>
    </xf>
    <xf numFmtId="0" fontId="6" fillId="19" borderId="71" xfId="0" applyFont="1" applyFill="1" applyBorder="1" applyAlignment="1">
      <alignment horizontal="right" vertical="center"/>
    </xf>
    <xf numFmtId="0" fontId="6" fillId="19" borderId="72" xfId="0" applyFont="1" applyFill="1" applyBorder="1" applyAlignment="1">
      <alignment horizontal="right" vertical="center"/>
    </xf>
    <xf numFmtId="0" fontId="6" fillId="19" borderId="24" xfId="0" applyFont="1" applyFill="1" applyBorder="1" applyAlignment="1">
      <alignment horizontal="right" vertical="center" wrapText="1"/>
    </xf>
    <xf numFmtId="0" fontId="6" fillId="19" borderId="71" xfId="0" applyFont="1" applyFill="1" applyBorder="1" applyAlignment="1">
      <alignment horizontal="right" vertical="center" wrapText="1"/>
    </xf>
    <xf numFmtId="0" fontId="6" fillId="19" borderId="72" xfId="0" applyFont="1" applyFill="1" applyBorder="1" applyAlignment="1">
      <alignment horizontal="right" vertical="center" wrapText="1"/>
    </xf>
    <xf numFmtId="0" fontId="6" fillId="19" borderId="51" xfId="0" applyFont="1" applyFill="1" applyBorder="1" applyAlignment="1">
      <alignment horizontal="right" vertical="center"/>
    </xf>
    <xf numFmtId="0" fontId="6" fillId="19" borderId="56" xfId="0" applyFont="1" applyFill="1" applyBorder="1" applyAlignment="1">
      <alignment horizontal="right" vertical="center"/>
    </xf>
    <xf numFmtId="0" fontId="6" fillId="19" borderId="68" xfId="0" applyFont="1" applyFill="1" applyBorder="1" applyAlignment="1">
      <alignment horizontal="right" vertical="center"/>
    </xf>
    <xf numFmtId="0" fontId="6" fillId="6" borderId="24" xfId="0" applyFont="1" applyFill="1" applyBorder="1" applyAlignment="1">
      <alignment horizontal="right" vertical="center"/>
    </xf>
    <xf numFmtId="0" fontId="6" fillId="6" borderId="71" xfId="0" applyFont="1" applyFill="1" applyBorder="1" applyAlignment="1">
      <alignment horizontal="right" vertical="center"/>
    </xf>
    <xf numFmtId="0" fontId="6" fillId="6" borderId="72" xfId="0" applyFont="1" applyFill="1" applyBorder="1" applyAlignment="1">
      <alignment horizontal="right" vertical="center"/>
    </xf>
    <xf numFmtId="0" fontId="6" fillId="19" borderId="33"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22" xfId="0" applyFont="1" applyFill="1" applyBorder="1" applyAlignment="1">
      <alignment horizontal="right" vertical="center"/>
    </xf>
    <xf numFmtId="0" fontId="6" fillId="19" borderId="64" xfId="0" applyFont="1" applyFill="1" applyBorder="1" applyAlignment="1">
      <alignment horizontal="right" vertical="center"/>
    </xf>
    <xf numFmtId="0" fontId="6" fillId="19" borderId="65" xfId="0" applyFont="1" applyFill="1" applyBorder="1" applyAlignment="1">
      <alignment horizontal="right" vertical="center"/>
    </xf>
    <xf numFmtId="0" fontId="2" fillId="14" borderId="40" xfId="0" applyFont="1" applyFill="1" applyBorder="1" applyAlignment="1">
      <alignment horizontal="center" vertical="center"/>
    </xf>
    <xf numFmtId="0" fontId="2" fillId="14" borderId="41" xfId="0" applyFont="1" applyFill="1" applyBorder="1" applyAlignment="1">
      <alignment horizontal="center" vertical="center"/>
    </xf>
    <xf numFmtId="0" fontId="2" fillId="14" borderId="39" xfId="0" applyFont="1" applyFill="1" applyBorder="1" applyAlignment="1">
      <alignment horizontal="center" vertical="center"/>
    </xf>
    <xf numFmtId="0" fontId="6" fillId="19" borderId="32" xfId="0" applyFont="1" applyFill="1" applyBorder="1" applyAlignment="1">
      <alignment horizontal="right" vertical="center"/>
    </xf>
    <xf numFmtId="0" fontId="6" fillId="19" borderId="28" xfId="0" applyFont="1" applyFill="1" applyBorder="1" applyAlignment="1">
      <alignment horizontal="right" vertical="center"/>
    </xf>
    <xf numFmtId="0" fontId="6" fillId="6" borderId="54" xfId="0" applyFont="1" applyFill="1" applyBorder="1" applyAlignment="1">
      <alignment horizontal="right" vertical="center"/>
    </xf>
    <xf numFmtId="0" fontId="6" fillId="6" borderId="55" xfId="0" applyFont="1" applyFill="1" applyBorder="1" applyAlignment="1">
      <alignment horizontal="right" vertical="center"/>
    </xf>
    <xf numFmtId="0" fontId="21" fillId="6" borderId="25" xfId="0" applyFont="1" applyFill="1" applyBorder="1" applyAlignment="1">
      <alignment horizontal="right" vertical="center" wrapText="1"/>
    </xf>
    <xf numFmtId="0" fontId="21" fillId="6" borderId="27" xfId="0" applyFont="1" applyFill="1" applyBorder="1" applyAlignment="1">
      <alignment horizontal="right" vertical="center" wrapText="1"/>
    </xf>
    <xf numFmtId="0" fontId="22" fillId="13" borderId="11" xfId="0" applyFont="1" applyFill="1" applyBorder="1" applyAlignment="1">
      <alignment horizontal="center" vertical="center" wrapText="1"/>
    </xf>
    <xf numFmtId="0" fontId="22" fillId="13" borderId="9" xfId="0" applyFont="1" applyFill="1" applyBorder="1" applyAlignment="1">
      <alignment horizontal="center" vertical="center" wrapText="1"/>
    </xf>
    <xf numFmtId="0" fontId="22" fillId="13" borderId="8" xfId="0" applyFont="1" applyFill="1" applyBorder="1" applyAlignment="1">
      <alignment horizontal="center" vertical="center" wrapText="1"/>
    </xf>
    <xf numFmtId="0" fontId="22" fillId="13" borderId="53" xfId="0" applyFont="1" applyFill="1" applyBorder="1" applyAlignment="1">
      <alignment horizontal="center" vertical="center" wrapText="1"/>
    </xf>
    <xf numFmtId="0" fontId="22" fillId="13" borderId="1" xfId="0" applyFont="1" applyFill="1" applyBorder="1" applyAlignment="1">
      <alignment horizontal="center" vertical="center" wrapText="1"/>
    </xf>
    <xf numFmtId="3" fontId="4" fillId="3" borderId="16"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18" xfId="0" applyNumberFormat="1" applyFont="1" applyFill="1" applyBorder="1" applyAlignment="1" applyProtection="1">
      <alignment horizontal="center" vertical="center" textRotation="90" wrapText="1" readingOrder="2"/>
    </xf>
    <xf numFmtId="3" fontId="4" fillId="3" borderId="15"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61"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0" xfId="0" applyNumberFormat="1" applyFont="1" applyFill="1" applyBorder="1" applyAlignment="1" applyProtection="1">
      <alignment horizontal="center" vertical="center" textRotation="90" wrapText="1" readingOrder="2"/>
    </xf>
    <xf numFmtId="3" fontId="19" fillId="3" borderId="16" xfId="0" applyNumberFormat="1" applyFont="1" applyFill="1" applyBorder="1" applyAlignment="1" applyProtection="1">
      <alignment horizontal="center" vertical="center" textRotation="90" wrapText="1" readingOrder="2"/>
    </xf>
    <xf numFmtId="3" fontId="19" fillId="3" borderId="61" xfId="0" applyNumberFormat="1" applyFont="1" applyFill="1" applyBorder="1" applyAlignment="1" applyProtection="1">
      <alignment horizontal="center" vertical="center" textRotation="90" wrapText="1" readingOrder="2"/>
    </xf>
    <xf numFmtId="3" fontId="19" fillId="3" borderId="18" xfId="0" applyNumberFormat="1" applyFont="1" applyFill="1" applyBorder="1" applyAlignment="1" applyProtection="1">
      <alignment horizontal="center" vertical="center" textRotation="90" wrapText="1" readingOrder="2"/>
    </xf>
    <xf numFmtId="3" fontId="19" fillId="3" borderId="0" xfId="0" applyNumberFormat="1" applyFont="1" applyFill="1" applyBorder="1" applyAlignment="1" applyProtection="1">
      <alignment horizontal="center" vertical="center" textRotation="90" wrapText="1" readingOrder="2"/>
    </xf>
    <xf numFmtId="3" fontId="19" fillId="3" borderId="19" xfId="0" applyNumberFormat="1" applyFont="1" applyFill="1" applyBorder="1" applyAlignment="1" applyProtection="1">
      <alignment horizontal="center" vertical="center" textRotation="90" wrapText="1" readingOrder="2"/>
    </xf>
    <xf numFmtId="3" fontId="19" fillId="3" borderId="70" xfId="0" applyNumberFormat="1" applyFont="1" applyFill="1" applyBorder="1" applyAlignment="1" applyProtection="1">
      <alignment horizontal="center" vertical="center" textRotation="90" wrapText="1" readingOrder="2"/>
    </xf>
    <xf numFmtId="3" fontId="22" fillId="7" borderId="16" xfId="0" applyNumberFormat="1" applyFont="1" applyFill="1" applyBorder="1" applyAlignment="1">
      <alignment horizontal="center" vertical="center" wrapText="1" readingOrder="2"/>
    </xf>
    <xf numFmtId="3" fontId="22" fillId="7" borderId="43" xfId="0" applyNumberFormat="1" applyFont="1" applyFill="1" applyBorder="1" applyAlignment="1">
      <alignment horizontal="center" vertical="center" wrapText="1" readingOrder="2"/>
    </xf>
    <xf numFmtId="3" fontId="22" fillId="7" borderId="18" xfId="0" applyNumberFormat="1" applyFont="1" applyFill="1" applyBorder="1" applyAlignment="1">
      <alignment horizontal="center" vertical="center" wrapText="1" readingOrder="2"/>
    </xf>
    <xf numFmtId="3" fontId="22" fillId="7" borderId="44" xfId="0" applyNumberFormat="1" applyFont="1" applyFill="1" applyBorder="1" applyAlignment="1">
      <alignment horizontal="center" vertical="center" wrapText="1" readingOrder="2"/>
    </xf>
    <xf numFmtId="3" fontId="22" fillId="7" borderId="19" xfId="0" applyNumberFormat="1" applyFont="1" applyFill="1" applyBorder="1" applyAlignment="1">
      <alignment horizontal="center" vertical="center" wrapText="1" readingOrder="2"/>
    </xf>
    <xf numFmtId="3" fontId="22" fillId="7" borderId="45" xfId="0" applyNumberFormat="1" applyFont="1" applyFill="1" applyBorder="1" applyAlignment="1">
      <alignment horizontal="center" vertical="center" wrapText="1" readingOrder="2"/>
    </xf>
    <xf numFmtId="3" fontId="22" fillId="17" borderId="16" xfId="0" applyNumberFormat="1" applyFont="1" applyFill="1" applyBorder="1" applyAlignment="1">
      <alignment horizontal="center" vertical="center" wrapText="1" readingOrder="2"/>
    </xf>
    <xf numFmtId="3" fontId="22" fillId="17" borderId="43" xfId="0" applyNumberFormat="1" applyFont="1" applyFill="1" applyBorder="1" applyAlignment="1">
      <alignment horizontal="center" vertical="center" wrapText="1" readingOrder="2"/>
    </xf>
    <xf numFmtId="3" fontId="22" fillId="17" borderId="18" xfId="0" applyNumberFormat="1" applyFont="1" applyFill="1" applyBorder="1" applyAlignment="1">
      <alignment horizontal="center" vertical="center" wrapText="1" readingOrder="2"/>
    </xf>
    <xf numFmtId="3" fontId="22" fillId="17" borderId="44" xfId="0" applyNumberFormat="1" applyFont="1" applyFill="1" applyBorder="1" applyAlignment="1">
      <alignment horizontal="center" vertical="center" wrapText="1" readingOrder="2"/>
    </xf>
    <xf numFmtId="3" fontId="22" fillId="17" borderId="19" xfId="0" applyNumberFormat="1" applyFont="1" applyFill="1" applyBorder="1" applyAlignment="1">
      <alignment horizontal="center" vertical="center" wrapText="1" readingOrder="2"/>
    </xf>
    <xf numFmtId="3" fontId="22" fillId="17" borderId="45" xfId="0" applyNumberFormat="1" applyFont="1" applyFill="1" applyBorder="1" applyAlignment="1">
      <alignment horizontal="center" vertical="center" wrapText="1" readingOrder="2"/>
    </xf>
    <xf numFmtId="3" fontId="2" fillId="0" borderId="39" xfId="0" applyNumberFormat="1" applyFont="1" applyBorder="1" applyAlignment="1">
      <alignment horizontal="center" vertical="center"/>
    </xf>
    <xf numFmtId="3" fontId="2" fillId="0" borderId="40" xfId="0" applyNumberFormat="1" applyFont="1" applyBorder="1" applyAlignment="1">
      <alignment horizontal="center" vertical="center"/>
    </xf>
    <xf numFmtId="3" fontId="2" fillId="0" borderId="41" xfId="0" applyNumberFormat="1" applyFont="1" applyBorder="1" applyAlignment="1">
      <alignment horizontal="center" vertical="center"/>
    </xf>
    <xf numFmtId="3" fontId="13" fillId="13" borderId="16" xfId="0" applyNumberFormat="1" applyFont="1" applyFill="1" applyBorder="1" applyAlignment="1">
      <alignment horizontal="center" vertical="center"/>
    </xf>
    <xf numFmtId="3" fontId="13" fillId="13" borderId="43" xfId="0" applyNumberFormat="1" applyFont="1" applyFill="1" applyBorder="1" applyAlignment="1">
      <alignment horizontal="center" vertical="center"/>
    </xf>
    <xf numFmtId="3" fontId="13" fillId="13" borderId="18" xfId="0" applyNumberFormat="1" applyFont="1" applyFill="1" applyBorder="1" applyAlignment="1">
      <alignment horizontal="center" vertical="center"/>
    </xf>
    <xf numFmtId="3" fontId="13" fillId="13" borderId="44" xfId="0" applyNumberFormat="1" applyFont="1" applyFill="1" applyBorder="1" applyAlignment="1">
      <alignment horizontal="center" vertical="center"/>
    </xf>
    <xf numFmtId="3" fontId="13" fillId="13" borderId="19"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4" borderId="16" xfId="0" applyNumberFormat="1" applyFont="1" applyFill="1" applyBorder="1" applyAlignment="1">
      <alignment horizontal="center" vertical="center" wrapText="1"/>
    </xf>
    <xf numFmtId="3" fontId="13" fillId="14" borderId="43" xfId="0" applyNumberFormat="1" applyFont="1" applyFill="1" applyBorder="1" applyAlignment="1">
      <alignment horizontal="center" vertical="center" wrapText="1"/>
    </xf>
    <xf numFmtId="3" fontId="13" fillId="14" borderId="18" xfId="0" applyNumberFormat="1" applyFont="1" applyFill="1" applyBorder="1" applyAlignment="1">
      <alignment horizontal="center" vertical="center" wrapText="1"/>
    </xf>
    <xf numFmtId="3" fontId="13" fillId="14" borderId="44" xfId="0" applyNumberFormat="1" applyFont="1" applyFill="1" applyBorder="1" applyAlignment="1">
      <alignment horizontal="center" vertical="center" wrapText="1"/>
    </xf>
    <xf numFmtId="3" fontId="13" fillId="14" borderId="47" xfId="0" applyNumberFormat="1" applyFont="1" applyFill="1" applyBorder="1" applyAlignment="1">
      <alignment horizontal="center" vertical="center" wrapText="1"/>
    </xf>
    <xf numFmtId="3" fontId="13" fillId="14" borderId="37" xfId="0" applyNumberFormat="1" applyFont="1" applyFill="1" applyBorder="1" applyAlignment="1">
      <alignment horizontal="center" vertical="center" wrapText="1"/>
    </xf>
    <xf numFmtId="3" fontId="14" fillId="15" borderId="48" xfId="0" applyNumberFormat="1" applyFont="1" applyFill="1" applyBorder="1" applyAlignment="1">
      <alignment horizontal="center" vertical="center" wrapText="1"/>
    </xf>
    <xf numFmtId="3" fontId="14" fillId="15" borderId="49" xfId="0" applyNumberFormat="1" applyFont="1" applyFill="1" applyBorder="1" applyAlignment="1">
      <alignment horizontal="center" vertical="center" wrapText="1"/>
    </xf>
    <xf numFmtId="3" fontId="14" fillId="15" borderId="18" xfId="0" applyNumberFormat="1" applyFont="1" applyFill="1" applyBorder="1" applyAlignment="1">
      <alignment horizontal="center" vertical="center" wrapText="1"/>
    </xf>
    <xf numFmtId="3" fontId="14" fillId="15" borderId="44" xfId="0" applyNumberFormat="1" applyFont="1" applyFill="1" applyBorder="1" applyAlignment="1">
      <alignment horizontal="center" vertical="center" wrapText="1"/>
    </xf>
    <xf numFmtId="3" fontId="14" fillId="15" borderId="19" xfId="0" applyNumberFormat="1" applyFont="1" applyFill="1" applyBorder="1" applyAlignment="1">
      <alignment horizontal="center" vertical="center" wrapText="1"/>
    </xf>
    <xf numFmtId="3" fontId="13" fillId="16" borderId="16"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50" xfId="0" applyNumberFormat="1" applyFont="1" applyFill="1" applyBorder="1" applyAlignment="1">
      <alignment horizontal="center" vertical="center" wrapText="1"/>
    </xf>
    <xf numFmtId="3" fontId="13" fillId="16" borderId="53" xfId="0" applyNumberFormat="1" applyFont="1" applyFill="1" applyBorder="1" applyAlignment="1">
      <alignment horizontal="center" vertical="center" wrapText="1"/>
    </xf>
    <xf numFmtId="3" fontId="13" fillId="16" borderId="2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22" fillId="16" borderId="24" xfId="0" applyNumberFormat="1" applyFont="1" applyFill="1" applyBorder="1" applyAlignment="1">
      <alignment horizontal="center" vertical="center" wrapText="1" readingOrder="2"/>
    </xf>
    <xf numFmtId="3" fontId="22" fillId="16" borderId="51" xfId="0" applyNumberFormat="1" applyFont="1" applyFill="1" applyBorder="1" applyAlignment="1">
      <alignment horizontal="center" vertical="center" wrapText="1" readingOrder="2"/>
    </xf>
    <xf numFmtId="3" fontId="22" fillId="16" borderId="22" xfId="0" applyNumberFormat="1" applyFont="1" applyFill="1" applyBorder="1" applyAlignment="1">
      <alignment horizontal="center" vertical="center" wrapText="1" readingOrder="2"/>
    </xf>
    <xf numFmtId="3" fontId="24" fillId="16" borderId="25" xfId="0" applyNumberFormat="1" applyFont="1" applyFill="1" applyBorder="1" applyAlignment="1">
      <alignment horizontal="center" vertical="center" wrapText="1"/>
    </xf>
    <xf numFmtId="3" fontId="24" fillId="16" borderId="27" xfId="0" applyNumberFormat="1" applyFont="1" applyFill="1" applyBorder="1" applyAlignment="1">
      <alignment horizontal="center" vertical="center" wrapText="1"/>
    </xf>
    <xf numFmtId="0" fontId="2" fillId="6" borderId="51" xfId="0" applyFont="1" applyFill="1" applyBorder="1" applyAlignment="1">
      <alignment horizontal="center" vertical="center"/>
    </xf>
    <xf numFmtId="0" fontId="2" fillId="6" borderId="56"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70" xfId="0" applyFont="1" applyFill="1" applyBorder="1" applyAlignment="1">
      <alignment horizontal="center" vertical="center"/>
    </xf>
    <xf numFmtId="0" fontId="2" fillId="6" borderId="45" xfId="0" applyFont="1" applyFill="1" applyBorder="1" applyAlignment="1">
      <alignment horizontal="center" vertical="center"/>
    </xf>
    <xf numFmtId="0" fontId="2" fillId="6" borderId="39" xfId="0" applyFont="1" applyFill="1" applyBorder="1" applyAlignment="1">
      <alignment horizontal="center" vertical="center"/>
    </xf>
    <xf numFmtId="0" fontId="2" fillId="6" borderId="38" xfId="0" applyFont="1" applyFill="1" applyBorder="1" applyAlignment="1">
      <alignment horizontal="center" vertical="center"/>
    </xf>
    <xf numFmtId="3" fontId="19" fillId="20" borderId="16" xfId="0" applyNumberFormat="1" applyFont="1" applyFill="1" applyBorder="1" applyAlignment="1">
      <alignment horizontal="center" vertical="center" wrapText="1"/>
    </xf>
    <xf numFmtId="3" fontId="19" fillId="20" borderId="61" xfId="0" applyNumberFormat="1" applyFont="1" applyFill="1" applyBorder="1" applyAlignment="1">
      <alignment horizontal="center" vertical="center" wrapText="1"/>
    </xf>
    <xf numFmtId="3" fontId="19" fillId="20" borderId="17" xfId="0" applyNumberFormat="1" applyFont="1" applyFill="1" applyBorder="1" applyAlignment="1">
      <alignment horizontal="center" vertical="center" wrapText="1"/>
    </xf>
    <xf numFmtId="3" fontId="19" fillId="20" borderId="47" xfId="0" applyNumberFormat="1" applyFont="1" applyFill="1" applyBorder="1" applyAlignment="1">
      <alignment horizontal="center" vertical="center" wrapText="1"/>
    </xf>
    <xf numFmtId="3" fontId="19" fillId="20" borderId="7" xfId="0" applyNumberFormat="1" applyFont="1" applyFill="1" applyBorder="1" applyAlignment="1">
      <alignment horizontal="center" vertical="center" wrapText="1"/>
    </xf>
    <xf numFmtId="0" fontId="2" fillId="19" borderId="39" xfId="0" applyFont="1" applyFill="1" applyBorder="1" applyAlignment="1">
      <alignment horizontal="center" vertical="center"/>
    </xf>
    <xf numFmtId="0" fontId="2" fillId="19" borderId="40" xfId="0" applyFont="1" applyFill="1" applyBorder="1" applyAlignment="1">
      <alignment horizontal="center" vertical="center"/>
    </xf>
    <xf numFmtId="0" fontId="2" fillId="19" borderId="41" xfId="0" applyFont="1" applyFill="1" applyBorder="1" applyAlignment="1">
      <alignment horizontal="center" vertical="center"/>
    </xf>
    <xf numFmtId="1" fontId="25" fillId="6" borderId="63" xfId="0" applyNumberFormat="1" applyFont="1" applyFill="1" applyBorder="1" applyAlignment="1">
      <alignment horizontal="center" vertical="center" wrapText="1"/>
    </xf>
    <xf numFmtId="1" fontId="25" fillId="6" borderId="6" xfId="0" applyNumberFormat="1" applyFont="1" applyFill="1" applyBorder="1" applyAlignment="1">
      <alignment horizontal="center" vertical="center" wrapText="1"/>
    </xf>
    <xf numFmtId="1" fontId="25" fillId="6" borderId="3" xfId="0" applyNumberFormat="1" applyFont="1" applyFill="1" applyBorder="1" applyAlignment="1">
      <alignment horizontal="center" vertical="center" wrapText="1"/>
    </xf>
    <xf numFmtId="1" fontId="25" fillId="6" borderId="62" xfId="0" applyNumberFormat="1" applyFont="1" applyFill="1" applyBorder="1" applyAlignment="1">
      <alignment horizontal="center" vertical="center" wrapText="1"/>
    </xf>
    <xf numFmtId="1" fontId="25" fillId="6" borderId="5" xfId="0" applyNumberFormat="1" applyFont="1" applyFill="1" applyBorder="1" applyAlignment="1">
      <alignment horizontal="center" vertical="center" wrapText="1"/>
    </xf>
    <xf numFmtId="1" fontId="25" fillId="6" borderId="13" xfId="0" applyNumberFormat="1" applyFont="1" applyFill="1" applyBorder="1" applyAlignment="1">
      <alignment horizontal="center" vertical="center" wrapText="1"/>
    </xf>
    <xf numFmtId="3" fontId="7" fillId="0" borderId="39" xfId="0" applyNumberFormat="1" applyFont="1" applyFill="1" applyBorder="1" applyAlignment="1">
      <alignment horizontal="center" vertical="center"/>
    </xf>
    <xf numFmtId="3" fontId="7" fillId="0" borderId="40" xfId="0" applyNumberFormat="1" applyFont="1" applyFill="1" applyBorder="1" applyAlignment="1">
      <alignment horizontal="center" vertical="center"/>
    </xf>
    <xf numFmtId="3" fontId="7" fillId="0" borderId="41" xfId="0" applyNumberFormat="1" applyFont="1" applyFill="1" applyBorder="1" applyAlignment="1">
      <alignment horizontal="center" vertical="center"/>
    </xf>
    <xf numFmtId="3" fontId="35" fillId="0" borderId="64" xfId="0" applyNumberFormat="1" applyFont="1" applyBorder="1" applyAlignment="1">
      <alignment horizontal="center" vertical="center" textRotation="90" wrapText="1" readingOrder="2"/>
    </xf>
    <xf numFmtId="3" fontId="35" fillId="0" borderId="71" xfId="0" applyNumberFormat="1" applyFont="1" applyBorder="1" applyAlignment="1">
      <alignment horizontal="center" vertical="center" textRotation="90" wrapText="1" readingOrder="2"/>
    </xf>
    <xf numFmtId="3" fontId="35" fillId="0" borderId="65" xfId="0" applyNumberFormat="1" applyFont="1" applyBorder="1" applyAlignment="1">
      <alignment horizontal="center" vertical="center" textRotation="90" wrapText="1" readingOrder="2"/>
    </xf>
    <xf numFmtId="3" fontId="35" fillId="0" borderId="72" xfId="0" applyNumberFormat="1" applyFont="1" applyBorder="1" applyAlignment="1">
      <alignment horizontal="center" vertical="center" textRotation="90" wrapText="1" readingOrder="2"/>
    </xf>
    <xf numFmtId="3" fontId="35" fillId="0" borderId="64" xfId="0" applyNumberFormat="1" applyFont="1" applyFill="1" applyBorder="1" applyAlignment="1">
      <alignment horizontal="center" vertical="center" textRotation="90" wrapText="1" readingOrder="2"/>
    </xf>
    <xf numFmtId="3" fontId="35" fillId="0" borderId="71" xfId="0" applyNumberFormat="1" applyFont="1" applyFill="1" applyBorder="1" applyAlignment="1">
      <alignment horizontal="center" vertical="center" textRotation="90" wrapText="1" readingOrder="2"/>
    </xf>
    <xf numFmtId="3" fontId="28" fillId="0" borderId="17" xfId="0" applyNumberFormat="1" applyFont="1" applyFill="1" applyBorder="1" applyAlignment="1">
      <alignment horizontal="center" vertical="center" textRotation="90" wrapText="1" readingOrder="2"/>
    </xf>
    <xf numFmtId="3" fontId="28" fillId="0" borderId="20" xfId="0" applyNumberFormat="1" applyFont="1" applyFill="1" applyBorder="1" applyAlignment="1">
      <alignment horizontal="center" vertical="center" textRotation="90" wrapText="1" readingOrder="2"/>
    </xf>
    <xf numFmtId="3" fontId="35" fillId="0" borderId="43" xfId="0" applyNumberFormat="1" applyFont="1" applyFill="1" applyBorder="1" applyAlignment="1">
      <alignment horizontal="center" vertical="center" textRotation="90" wrapText="1" readingOrder="2"/>
    </xf>
    <xf numFmtId="3" fontId="35" fillId="0" borderId="44" xfId="0" applyNumberFormat="1" applyFont="1" applyFill="1" applyBorder="1" applyAlignment="1">
      <alignment horizontal="center" vertical="center" textRotation="90" wrapText="1" readingOrder="2"/>
    </xf>
    <xf numFmtId="0" fontId="16" fillId="0" borderId="39" xfId="0" applyFont="1" applyFill="1" applyBorder="1" applyAlignment="1">
      <alignment horizontal="center"/>
    </xf>
    <xf numFmtId="0" fontId="16" fillId="0" borderId="40" xfId="0" applyFont="1" applyFill="1" applyBorder="1" applyAlignment="1">
      <alignment horizontal="center"/>
    </xf>
    <xf numFmtId="0" fontId="16" fillId="0" borderId="41" xfId="0" applyFont="1" applyFill="1" applyBorder="1" applyAlignment="1">
      <alignment horizontal="center"/>
    </xf>
    <xf numFmtId="3" fontId="28" fillId="0" borderId="24" xfId="0" applyNumberFormat="1" applyFont="1" applyFill="1" applyBorder="1" applyAlignment="1">
      <alignment horizontal="center" vertical="center" textRotation="90" wrapText="1" readingOrder="2"/>
    </xf>
    <xf numFmtId="3" fontId="28" fillId="0" borderId="51" xfId="0" applyNumberFormat="1" applyFont="1" applyFill="1" applyBorder="1" applyAlignment="1">
      <alignment horizontal="center" vertical="center" textRotation="90" wrapText="1" readingOrder="2"/>
    </xf>
    <xf numFmtId="3" fontId="23" fillId="0" borderId="75" xfId="0" applyNumberFormat="1" applyFont="1" applyFill="1" applyBorder="1" applyAlignment="1">
      <alignment horizontal="center" vertical="center" wrapText="1" readingOrder="2"/>
    </xf>
    <xf numFmtId="3" fontId="23" fillId="0" borderId="58" xfId="0" applyNumberFormat="1" applyFont="1" applyFill="1" applyBorder="1" applyAlignment="1">
      <alignment horizontal="center" vertical="center" wrapText="1" readingOrder="2"/>
    </xf>
    <xf numFmtId="3" fontId="32" fillId="0" borderId="62"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66" xfId="0" applyNumberFormat="1" applyFont="1" applyFill="1" applyBorder="1" applyAlignment="1">
      <alignment horizontal="center" vertical="center" wrapText="1"/>
    </xf>
    <xf numFmtId="3" fontId="32" fillId="0" borderId="52" xfId="0" applyNumberFormat="1" applyFont="1" applyFill="1" applyBorder="1" applyAlignment="1">
      <alignment horizontal="center" vertical="center" wrapText="1"/>
    </xf>
    <xf numFmtId="3" fontId="32" fillId="0" borderId="39" xfId="0" applyNumberFormat="1" applyFont="1" applyFill="1" applyBorder="1" applyAlignment="1">
      <alignment horizontal="center" vertical="center" wrapText="1"/>
    </xf>
    <xf numFmtId="3" fontId="32" fillId="0" borderId="40" xfId="0" applyNumberFormat="1" applyFont="1" applyFill="1" applyBorder="1" applyAlignment="1">
      <alignment horizontal="center" vertical="center" wrapText="1"/>
    </xf>
    <xf numFmtId="3" fontId="32" fillId="0" borderId="70" xfId="0" applyNumberFormat="1" applyFont="1" applyFill="1" applyBorder="1" applyAlignment="1">
      <alignment horizontal="center" vertical="center" wrapText="1"/>
    </xf>
    <xf numFmtId="3" fontId="32" fillId="0" borderId="20" xfId="0" applyNumberFormat="1" applyFont="1" applyFill="1" applyBorder="1" applyAlignment="1">
      <alignment horizontal="center" vertical="center" wrapText="1"/>
    </xf>
    <xf numFmtId="3" fontId="31" fillId="0" borderId="52" xfId="0" applyNumberFormat="1" applyFont="1" applyFill="1" applyBorder="1" applyAlignment="1">
      <alignment horizontal="center" vertical="center" wrapText="1"/>
    </xf>
    <xf numFmtId="3" fontId="31" fillId="0" borderId="5" xfId="0" applyNumberFormat="1" applyFont="1" applyFill="1" applyBorder="1" applyAlignment="1">
      <alignment horizontal="center" vertical="center" wrapText="1"/>
    </xf>
    <xf numFmtId="3" fontId="31" fillId="0" borderId="13" xfId="0" applyNumberFormat="1" applyFont="1" applyFill="1" applyBorder="1" applyAlignment="1">
      <alignment horizontal="center" vertical="center" wrapText="1"/>
    </xf>
    <xf numFmtId="3" fontId="32" fillId="0" borderId="38" xfId="0" applyNumberFormat="1" applyFont="1" applyFill="1" applyBorder="1" applyAlignment="1">
      <alignment horizontal="center" vertical="center" wrapText="1"/>
    </xf>
    <xf numFmtId="3" fontId="32" fillId="0" borderId="59" xfId="0" applyNumberFormat="1" applyFont="1" applyFill="1" applyBorder="1" applyAlignment="1">
      <alignment horizontal="center" vertical="center" wrapText="1"/>
    </xf>
    <xf numFmtId="3" fontId="32" fillId="0" borderId="45" xfId="0" applyNumberFormat="1" applyFont="1" applyFill="1" applyBorder="1" applyAlignment="1">
      <alignment horizontal="center" vertical="center" wrapText="1"/>
    </xf>
    <xf numFmtId="1" fontId="32" fillId="0" borderId="58" xfId="0" applyNumberFormat="1" applyFont="1" applyFill="1" applyBorder="1" applyAlignment="1">
      <alignment horizontal="center" vertical="center" wrapText="1"/>
    </xf>
    <xf numFmtId="1" fontId="32" fillId="0" borderId="70" xfId="0" applyNumberFormat="1" applyFont="1" applyFill="1" applyBorder="1" applyAlignment="1">
      <alignment horizontal="center" vertical="center" wrapText="1"/>
    </xf>
    <xf numFmtId="1" fontId="32" fillId="0" borderId="20" xfId="0" applyNumberFormat="1" applyFont="1" applyFill="1" applyBorder="1" applyAlignment="1">
      <alignment horizontal="center" vertical="center" wrapText="1"/>
    </xf>
    <xf numFmtId="3" fontId="32" fillId="0" borderId="63" xfId="0" applyNumberFormat="1" applyFont="1" applyFill="1" applyBorder="1" applyAlignment="1">
      <alignment horizontal="center" vertical="center" wrapText="1"/>
    </xf>
    <xf numFmtId="3" fontId="32" fillId="0" borderId="6" xfId="0" applyNumberFormat="1" applyFont="1" applyFill="1" applyBorder="1" applyAlignment="1">
      <alignment horizontal="center" vertical="center" wrapText="1"/>
    </xf>
    <xf numFmtId="3" fontId="32" fillId="0" borderId="60" xfId="0" applyNumberFormat="1" applyFont="1" applyFill="1" applyBorder="1" applyAlignment="1">
      <alignment horizontal="center" vertical="center" wrapText="1"/>
    </xf>
    <xf numFmtId="3" fontId="32" fillId="0" borderId="29" xfId="0" applyNumberFormat="1" applyFont="1" applyFill="1" applyBorder="1" applyAlignment="1">
      <alignment horizontal="center" vertical="center" wrapText="1"/>
    </xf>
    <xf numFmtId="3" fontId="32" fillId="0" borderId="3" xfId="0" applyNumberFormat="1" applyFont="1" applyFill="1" applyBorder="1" applyAlignment="1">
      <alignment horizontal="center" vertical="center" wrapText="1"/>
    </xf>
    <xf numFmtId="3" fontId="26" fillId="19" borderId="49" xfId="0" applyNumberFormat="1" applyFont="1" applyFill="1" applyBorder="1" applyAlignment="1">
      <alignment horizontal="center" vertical="center" textRotation="90" wrapText="1" readingOrder="2"/>
    </xf>
    <xf numFmtId="3" fontId="6" fillId="6" borderId="60" xfId="0" applyNumberFormat="1" applyFont="1" applyFill="1" applyBorder="1" applyAlignment="1">
      <alignment horizontal="center" vertical="center"/>
    </xf>
    <xf numFmtId="3" fontId="6" fillId="6" borderId="78" xfId="0" applyNumberFormat="1" applyFont="1" applyFill="1" applyBorder="1" applyAlignment="1">
      <alignment horizontal="center" vertical="center"/>
    </xf>
    <xf numFmtId="3" fontId="6" fillId="6" borderId="66" xfId="0" applyNumberFormat="1" applyFont="1" applyFill="1" applyBorder="1" applyAlignment="1">
      <alignment horizontal="center" vertical="center"/>
    </xf>
    <xf numFmtId="3" fontId="19" fillId="20" borderId="0" xfId="0" applyNumberFormat="1" applyFont="1" applyFill="1" applyBorder="1" applyAlignment="1">
      <alignment horizontal="center" vertical="center" wrapText="1"/>
    </xf>
    <xf numFmtId="3" fontId="19" fillId="20" borderId="15" xfId="0" applyNumberFormat="1" applyFont="1" applyFill="1" applyBorder="1" applyAlignment="1">
      <alignment horizontal="center" vertical="center" wrapText="1"/>
    </xf>
    <xf numFmtId="3" fontId="19" fillId="21" borderId="39" xfId="0" applyNumberFormat="1" applyFont="1" applyFill="1" applyBorder="1" applyAlignment="1">
      <alignment horizontal="center" vertical="center" wrapText="1"/>
    </xf>
    <xf numFmtId="3" fontId="19" fillId="21" borderId="40" xfId="0" applyNumberFormat="1" applyFont="1" applyFill="1" applyBorder="1" applyAlignment="1">
      <alignment horizontal="center" vertical="center" wrapText="1"/>
    </xf>
    <xf numFmtId="3" fontId="19" fillId="21" borderId="41" xfId="0" applyNumberFormat="1" applyFont="1" applyFill="1" applyBorder="1" applyAlignment="1">
      <alignment horizontal="center" vertical="center" wrapText="1"/>
    </xf>
    <xf numFmtId="3" fontId="19" fillId="21" borderId="33" xfId="0" applyNumberFormat="1" applyFont="1" applyFill="1" applyBorder="1" applyAlignment="1">
      <alignment horizontal="center" vertical="center" wrapText="1"/>
    </xf>
    <xf numFmtId="3" fontId="19" fillId="21" borderId="34" xfId="0" applyNumberFormat="1" applyFont="1" applyFill="1" applyBorder="1" applyAlignment="1">
      <alignment horizontal="center" vertical="center" wrapText="1"/>
    </xf>
    <xf numFmtId="3" fontId="19" fillId="21" borderId="35" xfId="0" applyNumberFormat="1" applyFont="1" applyFill="1" applyBorder="1" applyAlignment="1">
      <alignment horizontal="center" vertical="center" wrapText="1"/>
    </xf>
    <xf numFmtId="3" fontId="19" fillId="20" borderId="53" xfId="0" applyNumberFormat="1" applyFont="1" applyFill="1" applyBorder="1" applyAlignment="1">
      <alignment horizontal="center" vertical="center" wrapText="1"/>
    </xf>
    <xf numFmtId="3" fontId="19" fillId="20" borderId="45" xfId="0" applyNumberFormat="1" applyFont="1" applyFill="1" applyBorder="1" applyAlignment="1">
      <alignment horizontal="center" vertical="center" wrapText="1"/>
    </xf>
    <xf numFmtId="3" fontId="19" fillId="20" borderId="56" xfId="0" applyNumberFormat="1" applyFont="1" applyFill="1" applyBorder="1" applyAlignment="1">
      <alignment horizontal="center" vertical="center" wrapText="1"/>
    </xf>
    <xf numFmtId="3" fontId="19" fillId="20" borderId="58" xfId="0" applyNumberFormat="1" applyFont="1" applyFill="1" applyBorder="1" applyAlignment="1">
      <alignment horizontal="center" vertical="center" wrapText="1"/>
    </xf>
    <xf numFmtId="4" fontId="35" fillId="21" borderId="14" xfId="0" applyNumberFormat="1" applyFont="1" applyFill="1" applyBorder="1" applyAlignment="1">
      <alignment horizontal="center" vertical="center" wrapText="1" readingOrder="2"/>
    </xf>
    <xf numFmtId="4" fontId="35" fillId="21" borderId="76" xfId="0" applyNumberFormat="1" applyFont="1" applyFill="1" applyBorder="1" applyAlignment="1">
      <alignment horizontal="center" vertical="center" wrapText="1" readingOrder="2"/>
    </xf>
    <xf numFmtId="3" fontId="26" fillId="21" borderId="69" xfId="0" applyNumberFormat="1" applyFont="1" applyFill="1" applyBorder="1" applyAlignment="1">
      <alignment horizontal="center" vertical="center" wrapText="1"/>
    </xf>
    <xf numFmtId="3" fontId="29" fillId="21" borderId="31" xfId="0" applyNumberFormat="1" applyFont="1" applyFill="1" applyBorder="1" applyAlignment="1">
      <alignment horizontal="center" vertical="center" wrapText="1" readingOrder="2"/>
    </xf>
    <xf numFmtId="4" fontId="24" fillId="21" borderId="77" xfId="0" applyNumberFormat="1" applyFont="1" applyFill="1" applyBorder="1" applyAlignment="1">
      <alignment horizontal="center" vertical="center" wrapText="1" readingOrder="2"/>
    </xf>
    <xf numFmtId="4" fontId="30" fillId="21" borderId="69" xfId="0" applyNumberFormat="1" applyFont="1" applyFill="1" applyBorder="1" applyAlignment="1">
      <alignment horizontal="center" vertical="center" wrapText="1"/>
    </xf>
    <xf numFmtId="3" fontId="31" fillId="21" borderId="31" xfId="0" applyNumberFormat="1" applyFont="1" applyFill="1" applyBorder="1" applyAlignment="1">
      <alignment horizontal="center" vertical="center" wrapText="1"/>
    </xf>
    <xf numFmtId="3" fontId="31" fillId="21" borderId="46" xfId="0" applyNumberFormat="1" applyFont="1" applyFill="1" applyBorder="1" applyAlignment="1">
      <alignment horizontal="center" vertical="center" wrapText="1"/>
    </xf>
    <xf numFmtId="3" fontId="19" fillId="21" borderId="77" xfId="0" applyNumberFormat="1" applyFont="1" applyFill="1" applyBorder="1" applyAlignment="1">
      <alignment horizontal="center" vertical="center" wrapText="1"/>
    </xf>
    <xf numFmtId="3" fontId="28" fillId="21" borderId="33" xfId="0" applyNumberFormat="1" applyFont="1" applyFill="1" applyBorder="1" applyAlignment="1">
      <alignment horizontal="center" vertical="center" wrapText="1" readingOrder="2"/>
    </xf>
    <xf numFmtId="3" fontId="28" fillId="21" borderId="34" xfId="0" applyNumberFormat="1" applyFont="1" applyFill="1" applyBorder="1" applyAlignment="1">
      <alignment horizontal="center" vertical="center" wrapText="1" readingOrder="2"/>
    </xf>
    <xf numFmtId="3" fontId="28" fillId="21" borderId="35" xfId="0" applyNumberFormat="1" applyFont="1" applyFill="1" applyBorder="1" applyAlignment="1">
      <alignment horizontal="center" vertical="center" wrapText="1" readingOrder="2"/>
    </xf>
    <xf numFmtId="3" fontId="27" fillId="21" borderId="33" xfId="0" applyNumberFormat="1" applyFont="1" applyFill="1" applyBorder="1" applyAlignment="1">
      <alignment horizontal="center" vertical="center" textRotation="90" wrapText="1" readingOrder="2"/>
    </xf>
    <xf numFmtId="3" fontId="27" fillId="21" borderId="34" xfId="0" applyNumberFormat="1" applyFont="1" applyFill="1" applyBorder="1" applyAlignment="1">
      <alignment horizontal="center" vertical="center" textRotation="90" wrapText="1" readingOrder="2"/>
    </xf>
    <xf numFmtId="3" fontId="27" fillId="21" borderId="59" xfId="0" applyNumberFormat="1" applyFont="1" applyFill="1" applyBorder="1" applyAlignment="1">
      <alignment horizontal="center" vertical="center" textRotation="90" wrapText="1" readingOrder="2"/>
    </xf>
    <xf numFmtId="3" fontId="19" fillId="21" borderId="35" xfId="0" applyNumberFormat="1" applyFont="1" applyFill="1" applyBorder="1" applyAlignment="1">
      <alignment horizontal="center" vertical="center" textRotation="90" wrapText="1" readingOrder="2"/>
    </xf>
    <xf numFmtId="3" fontId="32" fillId="26" borderId="69" xfId="0" applyNumberFormat="1" applyFont="1" applyFill="1" applyBorder="1" applyAlignment="1">
      <alignment horizontal="center" vertical="center" wrapText="1"/>
    </xf>
    <xf numFmtId="3" fontId="32" fillId="26" borderId="26" xfId="0" applyNumberFormat="1" applyFont="1" applyFill="1" applyBorder="1" applyAlignment="1">
      <alignment horizontal="center" vertical="center" wrapText="1"/>
    </xf>
    <xf numFmtId="3" fontId="32" fillId="26" borderId="67" xfId="0" applyNumberFormat="1" applyFont="1" applyFill="1" applyBorder="1" applyAlignment="1">
      <alignment horizontal="center" vertical="center" wrapText="1"/>
    </xf>
    <xf numFmtId="3" fontId="19" fillId="26" borderId="33" xfId="0" applyNumberFormat="1" applyFont="1" applyFill="1" applyBorder="1" applyAlignment="1">
      <alignment horizontal="center" vertical="center" wrapText="1"/>
    </xf>
    <xf numFmtId="3" fontId="32" fillId="14" borderId="77" xfId="0" applyNumberFormat="1" applyFont="1" applyFill="1" applyBorder="1" applyAlignment="1">
      <alignment horizontal="center" vertical="center" wrapText="1"/>
    </xf>
    <xf numFmtId="3" fontId="19" fillId="14" borderId="35" xfId="0" applyNumberFormat="1" applyFont="1" applyFill="1" applyBorder="1" applyAlignment="1">
      <alignment horizontal="center" vertical="center" wrapText="1"/>
    </xf>
    <xf numFmtId="3" fontId="4" fillId="26" borderId="33" xfId="0" applyNumberFormat="1" applyFont="1" applyFill="1" applyBorder="1" applyAlignment="1">
      <alignment horizontal="center" vertical="center" wrapText="1" readingOrder="2"/>
    </xf>
    <xf numFmtId="3" fontId="4" fillId="14" borderId="35" xfId="0" applyNumberFormat="1" applyFont="1" applyFill="1" applyBorder="1" applyAlignment="1">
      <alignment horizontal="center" vertical="center" wrapText="1" readingOrder="2"/>
    </xf>
  </cellXfs>
  <cellStyles count="1">
    <cellStyle name="Normal" xfId="0" builtinId="0"/>
  </cellStyles>
  <dxfs count="0"/>
  <tableStyles count="0" defaultTableStyle="TableStyleMedium9" defaultPivotStyle="PivotStyleLight16"/>
  <colors>
    <mruColors>
      <color rgb="FFFFCC66"/>
      <color rgb="FF99FF66"/>
      <color rgb="FF99FF33"/>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114" zoomScale="85" zoomScaleNormal="85" workbookViewId="0">
      <selection activeCell="E173" sqref="B50:U173"/>
    </sheetView>
  </sheetViews>
  <sheetFormatPr defaultColWidth="9.140625" defaultRowHeight="17.25" x14ac:dyDescent="0.4"/>
  <cols>
    <col min="1" max="1" width="9.140625" style="322"/>
    <col min="2" max="2" width="7.28515625" style="322" customWidth="1"/>
    <col min="3" max="3" width="6.85546875" style="322" customWidth="1"/>
    <col min="4" max="4" width="35.28515625" style="322" customWidth="1"/>
    <col min="5" max="16384" width="9.140625" style="322"/>
  </cols>
  <sheetData>
    <row r="1" spans="2:21" ht="18" thickBot="1" x14ac:dyDescent="0.45"/>
    <row r="2" spans="2:21" ht="18.75" thickBot="1" x14ac:dyDescent="0.45">
      <c r="B2" s="513" t="s">
        <v>291</v>
      </c>
      <c r="C2" s="512"/>
      <c r="D2" s="323" t="s">
        <v>292</v>
      </c>
      <c r="E2" s="511" t="s">
        <v>293</v>
      </c>
      <c r="F2" s="511"/>
      <c r="G2" s="511"/>
      <c r="H2" s="511"/>
      <c r="I2" s="511"/>
      <c r="J2" s="511"/>
      <c r="K2" s="511"/>
      <c r="L2" s="511"/>
      <c r="M2" s="511"/>
      <c r="N2" s="511"/>
      <c r="O2" s="511"/>
      <c r="P2" s="511"/>
      <c r="Q2" s="511"/>
      <c r="R2" s="511"/>
      <c r="S2" s="511"/>
      <c r="T2" s="511"/>
      <c r="U2" s="512"/>
    </row>
    <row r="3" spans="2:21" ht="18" thickBot="1" x14ac:dyDescent="0.45">
      <c r="B3" s="489" t="s">
        <v>14</v>
      </c>
      <c r="C3" s="490"/>
      <c r="D3" s="311" t="s">
        <v>56</v>
      </c>
      <c r="E3" s="478" t="s">
        <v>297</v>
      </c>
      <c r="F3" s="479"/>
      <c r="G3" s="479"/>
      <c r="H3" s="479"/>
      <c r="I3" s="479"/>
      <c r="J3" s="479"/>
      <c r="K3" s="479"/>
      <c r="L3" s="479"/>
      <c r="M3" s="479"/>
      <c r="N3" s="479"/>
      <c r="O3" s="479"/>
      <c r="P3" s="479"/>
      <c r="Q3" s="479"/>
      <c r="R3" s="479"/>
      <c r="S3" s="479"/>
      <c r="T3" s="479"/>
      <c r="U3" s="480"/>
    </row>
    <row r="4" spans="2:21" ht="18" thickBot="1" x14ac:dyDescent="0.45">
      <c r="B4" s="489"/>
      <c r="C4" s="490"/>
      <c r="D4" s="312" t="s">
        <v>59</v>
      </c>
      <c r="E4" s="481" t="s">
        <v>296</v>
      </c>
      <c r="F4" s="482"/>
      <c r="G4" s="482"/>
      <c r="H4" s="482"/>
      <c r="I4" s="482"/>
      <c r="J4" s="482"/>
      <c r="K4" s="482"/>
      <c r="L4" s="482"/>
      <c r="M4" s="482"/>
      <c r="N4" s="482"/>
      <c r="O4" s="482"/>
      <c r="P4" s="482"/>
      <c r="Q4" s="482"/>
      <c r="R4" s="482"/>
      <c r="S4" s="482"/>
      <c r="T4" s="482"/>
      <c r="U4" s="483"/>
    </row>
    <row r="5" spans="2:21" ht="18" thickBot="1" x14ac:dyDescent="0.45">
      <c r="B5" s="489"/>
      <c r="C5" s="490"/>
      <c r="D5" s="311" t="s">
        <v>60</v>
      </c>
      <c r="E5" s="478" t="s">
        <v>295</v>
      </c>
      <c r="F5" s="479"/>
      <c r="G5" s="479"/>
      <c r="H5" s="479"/>
      <c r="I5" s="479"/>
      <c r="J5" s="479"/>
      <c r="K5" s="479"/>
      <c r="L5" s="479"/>
      <c r="M5" s="479"/>
      <c r="N5" s="479"/>
      <c r="O5" s="479"/>
      <c r="P5" s="479"/>
      <c r="Q5" s="479"/>
      <c r="R5" s="479"/>
      <c r="S5" s="479"/>
      <c r="T5" s="479"/>
      <c r="U5" s="480"/>
    </row>
    <row r="6" spans="2:21" ht="18" thickBot="1" x14ac:dyDescent="0.45">
      <c r="B6" s="489"/>
      <c r="C6" s="490"/>
      <c r="D6" s="312" t="s">
        <v>33</v>
      </c>
      <c r="E6" s="481" t="s">
        <v>294</v>
      </c>
      <c r="F6" s="482"/>
      <c r="G6" s="482"/>
      <c r="H6" s="482"/>
      <c r="I6" s="482"/>
      <c r="J6" s="482"/>
      <c r="K6" s="482"/>
      <c r="L6" s="482"/>
      <c r="M6" s="482"/>
      <c r="N6" s="482"/>
      <c r="O6" s="482"/>
      <c r="P6" s="482"/>
      <c r="Q6" s="482"/>
      <c r="R6" s="482"/>
      <c r="S6" s="482"/>
      <c r="T6" s="482"/>
      <c r="U6" s="483"/>
    </row>
    <row r="7" spans="2:21" ht="18" thickBot="1" x14ac:dyDescent="0.45">
      <c r="B7" s="489"/>
      <c r="C7" s="490"/>
      <c r="D7" s="311" t="s">
        <v>9</v>
      </c>
      <c r="E7" s="478" t="s">
        <v>298</v>
      </c>
      <c r="F7" s="479"/>
      <c r="G7" s="479"/>
      <c r="H7" s="479"/>
      <c r="I7" s="479"/>
      <c r="J7" s="479"/>
      <c r="K7" s="479"/>
      <c r="L7" s="479"/>
      <c r="M7" s="479"/>
      <c r="N7" s="479"/>
      <c r="O7" s="479"/>
      <c r="P7" s="479"/>
      <c r="Q7" s="479"/>
      <c r="R7" s="479"/>
      <c r="S7" s="479"/>
      <c r="T7" s="479"/>
      <c r="U7" s="480"/>
    </row>
    <row r="8" spans="2:21" ht="18" thickBot="1" x14ac:dyDescent="0.45">
      <c r="B8" s="489"/>
      <c r="C8" s="490"/>
      <c r="D8" s="312" t="s">
        <v>22</v>
      </c>
      <c r="E8" s="481" t="s">
        <v>299</v>
      </c>
      <c r="F8" s="482"/>
      <c r="G8" s="482"/>
      <c r="H8" s="482"/>
      <c r="I8" s="482"/>
      <c r="J8" s="482"/>
      <c r="K8" s="482"/>
      <c r="L8" s="482"/>
      <c r="M8" s="482"/>
      <c r="N8" s="482"/>
      <c r="O8" s="482"/>
      <c r="P8" s="482"/>
      <c r="Q8" s="482"/>
      <c r="R8" s="482"/>
      <c r="S8" s="482"/>
      <c r="T8" s="482"/>
      <c r="U8" s="483"/>
    </row>
    <row r="9" spans="2:21" ht="29.25" thickBot="1" x14ac:dyDescent="0.45">
      <c r="B9" s="489"/>
      <c r="C9" s="490"/>
      <c r="D9" s="311" t="s">
        <v>276</v>
      </c>
      <c r="E9" s="478" t="s">
        <v>300</v>
      </c>
      <c r="F9" s="479"/>
      <c r="G9" s="479"/>
      <c r="H9" s="479"/>
      <c r="I9" s="479"/>
      <c r="J9" s="479"/>
      <c r="K9" s="479"/>
      <c r="L9" s="479"/>
      <c r="M9" s="479"/>
      <c r="N9" s="479"/>
      <c r="O9" s="479"/>
      <c r="P9" s="479"/>
      <c r="Q9" s="479"/>
      <c r="R9" s="479"/>
      <c r="S9" s="479"/>
      <c r="T9" s="479"/>
      <c r="U9" s="480"/>
    </row>
    <row r="10" spans="2:21" ht="18" thickBot="1" x14ac:dyDescent="0.45">
      <c r="B10" s="489"/>
      <c r="C10" s="490"/>
      <c r="D10" s="312" t="s">
        <v>51</v>
      </c>
      <c r="E10" s="484" t="s">
        <v>301</v>
      </c>
      <c r="F10" s="485"/>
      <c r="G10" s="485"/>
      <c r="H10" s="485"/>
      <c r="I10" s="485"/>
      <c r="J10" s="485"/>
      <c r="K10" s="485"/>
      <c r="L10" s="485"/>
      <c r="M10" s="485"/>
      <c r="N10" s="485"/>
      <c r="O10" s="485"/>
      <c r="P10" s="485"/>
      <c r="Q10" s="485"/>
      <c r="R10" s="485"/>
      <c r="S10" s="485"/>
      <c r="T10" s="485"/>
      <c r="U10" s="486"/>
    </row>
    <row r="11" spans="2:21" ht="18" thickBot="1" x14ac:dyDescent="0.45">
      <c r="B11" s="489"/>
      <c r="C11" s="490"/>
      <c r="D11" s="311" t="s">
        <v>52</v>
      </c>
      <c r="E11" s="493" t="s">
        <v>302</v>
      </c>
      <c r="F11" s="494"/>
      <c r="G11" s="494"/>
      <c r="H11" s="494"/>
      <c r="I11" s="494"/>
      <c r="J11" s="494"/>
      <c r="K11" s="494"/>
      <c r="L11" s="494"/>
      <c r="M11" s="494"/>
      <c r="N11" s="494"/>
      <c r="O11" s="494"/>
      <c r="P11" s="494"/>
      <c r="Q11" s="494"/>
      <c r="R11" s="494"/>
      <c r="S11" s="494"/>
      <c r="T11" s="494"/>
      <c r="U11" s="495"/>
    </row>
    <row r="12" spans="2:21" ht="18" thickBot="1" x14ac:dyDescent="0.45">
      <c r="B12" s="489"/>
      <c r="C12" s="490"/>
      <c r="D12" s="312" t="s">
        <v>219</v>
      </c>
      <c r="E12" s="484" t="s">
        <v>303</v>
      </c>
      <c r="F12" s="485"/>
      <c r="G12" s="485"/>
      <c r="H12" s="485"/>
      <c r="I12" s="485"/>
      <c r="J12" s="485"/>
      <c r="K12" s="485"/>
      <c r="L12" s="485"/>
      <c r="M12" s="485"/>
      <c r="N12" s="485"/>
      <c r="O12" s="485"/>
      <c r="P12" s="485"/>
      <c r="Q12" s="485"/>
      <c r="R12" s="485"/>
      <c r="S12" s="485"/>
      <c r="T12" s="485"/>
      <c r="U12" s="486"/>
    </row>
    <row r="13" spans="2:21" ht="18" thickBot="1" x14ac:dyDescent="0.45">
      <c r="B13" s="489"/>
      <c r="C13" s="490"/>
      <c r="D13" s="340" t="s">
        <v>407</v>
      </c>
      <c r="E13" s="481" t="s">
        <v>410</v>
      </c>
      <c r="F13" s="482"/>
      <c r="G13" s="482"/>
      <c r="H13" s="482"/>
      <c r="I13" s="482"/>
      <c r="J13" s="482"/>
      <c r="K13" s="482"/>
      <c r="L13" s="482"/>
      <c r="M13" s="482"/>
      <c r="N13" s="482"/>
      <c r="O13" s="482"/>
      <c r="P13" s="482"/>
      <c r="Q13" s="482"/>
      <c r="R13" s="482"/>
      <c r="S13" s="482"/>
      <c r="T13" s="482"/>
      <c r="U13" s="483"/>
    </row>
    <row r="14" spans="2:21" ht="18" thickBot="1" x14ac:dyDescent="0.45">
      <c r="B14" s="489"/>
      <c r="C14" s="490"/>
      <c r="D14" s="311" t="s">
        <v>10</v>
      </c>
      <c r="E14" s="493" t="s">
        <v>304</v>
      </c>
      <c r="F14" s="494"/>
      <c r="G14" s="494"/>
      <c r="H14" s="494"/>
      <c r="I14" s="494"/>
      <c r="J14" s="494"/>
      <c r="K14" s="494"/>
      <c r="L14" s="494"/>
      <c r="M14" s="494"/>
      <c r="N14" s="494"/>
      <c r="O14" s="494"/>
      <c r="P14" s="494"/>
      <c r="Q14" s="494"/>
      <c r="R14" s="494"/>
      <c r="S14" s="494"/>
      <c r="T14" s="494"/>
      <c r="U14" s="495"/>
    </row>
    <row r="15" spans="2:21" ht="18" thickBot="1" x14ac:dyDescent="0.45">
      <c r="B15" s="489"/>
      <c r="C15" s="490"/>
      <c r="D15" s="313" t="s">
        <v>62</v>
      </c>
      <c r="E15" s="484" t="s">
        <v>305</v>
      </c>
      <c r="F15" s="485"/>
      <c r="G15" s="485"/>
      <c r="H15" s="485"/>
      <c r="I15" s="485"/>
      <c r="J15" s="485"/>
      <c r="K15" s="485"/>
      <c r="L15" s="485"/>
      <c r="M15" s="485"/>
      <c r="N15" s="485"/>
      <c r="O15" s="485"/>
      <c r="P15" s="485"/>
      <c r="Q15" s="485"/>
      <c r="R15" s="485"/>
      <c r="S15" s="485"/>
      <c r="T15" s="485"/>
      <c r="U15" s="486"/>
    </row>
    <row r="16" spans="2:21" ht="18" thickBot="1" x14ac:dyDescent="0.45">
      <c r="B16" s="489"/>
      <c r="C16" s="490"/>
      <c r="D16" s="314" t="s">
        <v>221</v>
      </c>
      <c r="E16" s="493" t="s">
        <v>306</v>
      </c>
      <c r="F16" s="494"/>
      <c r="G16" s="494"/>
      <c r="H16" s="494"/>
      <c r="I16" s="494"/>
      <c r="J16" s="494"/>
      <c r="K16" s="494"/>
      <c r="L16" s="494"/>
      <c r="M16" s="494"/>
      <c r="N16" s="494"/>
      <c r="O16" s="494"/>
      <c r="P16" s="494"/>
      <c r="Q16" s="494"/>
      <c r="R16" s="494"/>
      <c r="S16" s="494"/>
      <c r="T16" s="494"/>
      <c r="U16" s="495"/>
    </row>
    <row r="17" spans="2:21" ht="29.25" thickBot="1" x14ac:dyDescent="0.45">
      <c r="B17" s="489"/>
      <c r="C17" s="490"/>
      <c r="D17" s="313" t="s">
        <v>107</v>
      </c>
      <c r="E17" s="484" t="s">
        <v>307</v>
      </c>
      <c r="F17" s="485"/>
      <c r="G17" s="485"/>
      <c r="H17" s="485"/>
      <c r="I17" s="485"/>
      <c r="J17" s="485"/>
      <c r="K17" s="485"/>
      <c r="L17" s="485"/>
      <c r="M17" s="485"/>
      <c r="N17" s="485"/>
      <c r="O17" s="485"/>
      <c r="P17" s="485"/>
      <c r="Q17" s="485"/>
      <c r="R17" s="485"/>
      <c r="S17" s="485"/>
      <c r="T17" s="485"/>
      <c r="U17" s="486"/>
    </row>
    <row r="18" spans="2:21" ht="18" thickBot="1" x14ac:dyDescent="0.45">
      <c r="B18" s="489"/>
      <c r="C18" s="490"/>
      <c r="D18" s="314" t="s">
        <v>32</v>
      </c>
      <c r="E18" s="493" t="s">
        <v>308</v>
      </c>
      <c r="F18" s="494"/>
      <c r="G18" s="494"/>
      <c r="H18" s="494"/>
      <c r="I18" s="494"/>
      <c r="J18" s="494"/>
      <c r="K18" s="494"/>
      <c r="L18" s="494"/>
      <c r="M18" s="494"/>
      <c r="N18" s="494"/>
      <c r="O18" s="494"/>
      <c r="P18" s="494"/>
      <c r="Q18" s="494"/>
      <c r="R18" s="494"/>
      <c r="S18" s="494"/>
      <c r="T18" s="494"/>
      <c r="U18" s="495"/>
    </row>
    <row r="19" spans="2:21" ht="18" thickBot="1" x14ac:dyDescent="0.45">
      <c r="B19" s="489"/>
      <c r="C19" s="490"/>
      <c r="D19" s="312" t="s">
        <v>21</v>
      </c>
      <c r="E19" s="484" t="s">
        <v>309</v>
      </c>
      <c r="F19" s="485"/>
      <c r="G19" s="485"/>
      <c r="H19" s="485"/>
      <c r="I19" s="485"/>
      <c r="J19" s="485"/>
      <c r="K19" s="485"/>
      <c r="L19" s="485"/>
      <c r="M19" s="485"/>
      <c r="N19" s="485"/>
      <c r="O19" s="485"/>
      <c r="P19" s="485"/>
      <c r="Q19" s="485"/>
      <c r="R19" s="485"/>
      <c r="S19" s="485"/>
      <c r="T19" s="485"/>
      <c r="U19" s="486"/>
    </row>
    <row r="20" spans="2:21" ht="18" thickBot="1" x14ac:dyDescent="0.45">
      <c r="B20" s="489"/>
      <c r="C20" s="490"/>
      <c r="D20" s="314" t="s">
        <v>53</v>
      </c>
      <c r="E20" s="493" t="s">
        <v>311</v>
      </c>
      <c r="F20" s="494"/>
      <c r="G20" s="494"/>
      <c r="H20" s="494"/>
      <c r="I20" s="494"/>
      <c r="J20" s="494"/>
      <c r="K20" s="494"/>
      <c r="L20" s="494"/>
      <c r="M20" s="494"/>
      <c r="N20" s="494"/>
      <c r="O20" s="494"/>
      <c r="P20" s="494"/>
      <c r="Q20" s="494"/>
      <c r="R20" s="494"/>
      <c r="S20" s="494"/>
      <c r="T20" s="494"/>
      <c r="U20" s="495"/>
    </row>
    <row r="21" spans="2:21" ht="18" thickBot="1" x14ac:dyDescent="0.45">
      <c r="B21" s="489"/>
      <c r="C21" s="490"/>
      <c r="D21" s="313" t="s">
        <v>54</v>
      </c>
      <c r="E21" s="484" t="s">
        <v>312</v>
      </c>
      <c r="F21" s="485"/>
      <c r="G21" s="485"/>
      <c r="H21" s="485"/>
      <c r="I21" s="485"/>
      <c r="J21" s="485"/>
      <c r="K21" s="485"/>
      <c r="L21" s="485"/>
      <c r="M21" s="485"/>
      <c r="N21" s="485"/>
      <c r="O21" s="485"/>
      <c r="P21" s="485"/>
      <c r="Q21" s="485"/>
      <c r="R21" s="485"/>
      <c r="S21" s="485"/>
      <c r="T21" s="485"/>
      <c r="U21" s="486"/>
    </row>
    <row r="22" spans="2:21" ht="18" thickBot="1" x14ac:dyDescent="0.45">
      <c r="B22" s="489"/>
      <c r="C22" s="490"/>
      <c r="D22" s="314" t="s">
        <v>55</v>
      </c>
      <c r="E22" s="493" t="s">
        <v>313</v>
      </c>
      <c r="F22" s="494"/>
      <c r="G22" s="494"/>
      <c r="H22" s="494"/>
      <c r="I22" s="494"/>
      <c r="J22" s="494"/>
      <c r="K22" s="494"/>
      <c r="L22" s="494"/>
      <c r="M22" s="494"/>
      <c r="N22" s="494"/>
      <c r="O22" s="494"/>
      <c r="P22" s="494"/>
      <c r="Q22" s="494"/>
      <c r="R22" s="494"/>
      <c r="S22" s="494"/>
      <c r="T22" s="494"/>
      <c r="U22" s="495"/>
    </row>
    <row r="23" spans="2:21" ht="18" thickBot="1" x14ac:dyDescent="0.45">
      <c r="B23" s="487" t="s">
        <v>11</v>
      </c>
      <c r="C23" s="488"/>
      <c r="D23" s="315" t="s">
        <v>0</v>
      </c>
      <c r="E23" s="484" t="s">
        <v>314</v>
      </c>
      <c r="F23" s="485"/>
      <c r="G23" s="485"/>
      <c r="H23" s="485"/>
      <c r="I23" s="485"/>
      <c r="J23" s="485"/>
      <c r="K23" s="485"/>
      <c r="L23" s="485"/>
      <c r="M23" s="485"/>
      <c r="N23" s="485"/>
      <c r="O23" s="485"/>
      <c r="P23" s="485"/>
      <c r="Q23" s="485"/>
      <c r="R23" s="485"/>
      <c r="S23" s="485"/>
      <c r="T23" s="485"/>
      <c r="U23" s="486"/>
    </row>
    <row r="24" spans="2:21" ht="18" thickBot="1" x14ac:dyDescent="0.45">
      <c r="B24" s="489"/>
      <c r="C24" s="490"/>
      <c r="D24" s="310" t="s">
        <v>1</v>
      </c>
      <c r="E24" s="493" t="s">
        <v>315</v>
      </c>
      <c r="F24" s="494"/>
      <c r="G24" s="494"/>
      <c r="H24" s="494"/>
      <c r="I24" s="494"/>
      <c r="J24" s="494"/>
      <c r="K24" s="494"/>
      <c r="L24" s="494"/>
      <c r="M24" s="494"/>
      <c r="N24" s="494"/>
      <c r="O24" s="494"/>
      <c r="P24" s="494"/>
      <c r="Q24" s="494"/>
      <c r="R24" s="494"/>
      <c r="S24" s="494"/>
      <c r="T24" s="494"/>
      <c r="U24" s="495"/>
    </row>
    <row r="25" spans="2:21" ht="18" thickBot="1" x14ac:dyDescent="0.45">
      <c r="B25" s="489"/>
      <c r="C25" s="490"/>
      <c r="D25" s="315" t="s">
        <v>2</v>
      </c>
      <c r="E25" s="484" t="s">
        <v>316</v>
      </c>
      <c r="F25" s="485"/>
      <c r="G25" s="485"/>
      <c r="H25" s="485"/>
      <c r="I25" s="485"/>
      <c r="J25" s="485"/>
      <c r="K25" s="485"/>
      <c r="L25" s="485"/>
      <c r="M25" s="485"/>
      <c r="N25" s="485"/>
      <c r="O25" s="485"/>
      <c r="P25" s="485"/>
      <c r="Q25" s="485"/>
      <c r="R25" s="485"/>
      <c r="S25" s="485"/>
      <c r="T25" s="485"/>
      <c r="U25" s="486"/>
    </row>
    <row r="26" spans="2:21" ht="18" thickBot="1" x14ac:dyDescent="0.45">
      <c r="B26" s="489"/>
      <c r="C26" s="490"/>
      <c r="D26" s="310" t="s">
        <v>109</v>
      </c>
      <c r="E26" s="493" t="s">
        <v>317</v>
      </c>
      <c r="F26" s="494"/>
      <c r="G26" s="494"/>
      <c r="H26" s="494"/>
      <c r="I26" s="494"/>
      <c r="J26" s="494"/>
      <c r="K26" s="494"/>
      <c r="L26" s="494"/>
      <c r="M26" s="494"/>
      <c r="N26" s="494"/>
      <c r="O26" s="494"/>
      <c r="P26" s="494"/>
      <c r="Q26" s="494"/>
      <c r="R26" s="494"/>
      <c r="S26" s="494"/>
      <c r="T26" s="494"/>
      <c r="U26" s="495"/>
    </row>
    <row r="27" spans="2:21" ht="18" thickBot="1" x14ac:dyDescent="0.45">
      <c r="B27" s="489"/>
      <c r="C27" s="490"/>
      <c r="D27" s="315" t="s">
        <v>67</v>
      </c>
      <c r="E27" s="484" t="s">
        <v>318</v>
      </c>
      <c r="F27" s="485"/>
      <c r="G27" s="485"/>
      <c r="H27" s="485"/>
      <c r="I27" s="485"/>
      <c r="J27" s="485"/>
      <c r="K27" s="485"/>
      <c r="L27" s="485"/>
      <c r="M27" s="485"/>
      <c r="N27" s="485"/>
      <c r="O27" s="485"/>
      <c r="P27" s="485"/>
      <c r="Q27" s="485"/>
      <c r="R27" s="485"/>
      <c r="S27" s="485"/>
      <c r="T27" s="485"/>
      <c r="U27" s="486"/>
    </row>
    <row r="28" spans="2:21" ht="18" thickBot="1" x14ac:dyDescent="0.45">
      <c r="B28" s="489"/>
      <c r="C28" s="490"/>
      <c r="D28" s="310" t="s">
        <v>110</v>
      </c>
      <c r="E28" s="493" t="s">
        <v>319</v>
      </c>
      <c r="F28" s="494"/>
      <c r="G28" s="494"/>
      <c r="H28" s="494"/>
      <c r="I28" s="494"/>
      <c r="J28" s="494"/>
      <c r="K28" s="494"/>
      <c r="L28" s="494"/>
      <c r="M28" s="494"/>
      <c r="N28" s="494"/>
      <c r="O28" s="494"/>
      <c r="P28" s="494"/>
      <c r="Q28" s="494"/>
      <c r="R28" s="494"/>
      <c r="S28" s="494"/>
      <c r="T28" s="494"/>
      <c r="U28" s="495"/>
    </row>
    <row r="29" spans="2:21" ht="18" thickBot="1" x14ac:dyDescent="0.45">
      <c r="B29" s="489"/>
      <c r="C29" s="490"/>
      <c r="D29" s="315" t="s">
        <v>23</v>
      </c>
      <c r="E29" s="484" t="s">
        <v>320</v>
      </c>
      <c r="F29" s="485"/>
      <c r="G29" s="485"/>
      <c r="H29" s="485"/>
      <c r="I29" s="485"/>
      <c r="J29" s="485"/>
      <c r="K29" s="485"/>
      <c r="L29" s="485"/>
      <c r="M29" s="485"/>
      <c r="N29" s="485"/>
      <c r="O29" s="485"/>
      <c r="P29" s="485"/>
      <c r="Q29" s="485"/>
      <c r="R29" s="485"/>
      <c r="S29" s="485"/>
      <c r="T29" s="485"/>
      <c r="U29" s="486"/>
    </row>
    <row r="30" spans="2:21" ht="18" thickBot="1" x14ac:dyDescent="0.45">
      <c r="B30" s="491"/>
      <c r="C30" s="492"/>
      <c r="D30" s="310" t="s">
        <v>108</v>
      </c>
      <c r="E30" s="493" t="s">
        <v>321</v>
      </c>
      <c r="F30" s="494"/>
      <c r="G30" s="494"/>
      <c r="H30" s="494"/>
      <c r="I30" s="494"/>
      <c r="J30" s="494"/>
      <c r="K30" s="494"/>
      <c r="L30" s="494"/>
      <c r="M30" s="494"/>
      <c r="N30" s="494"/>
      <c r="O30" s="494"/>
      <c r="P30" s="494"/>
      <c r="Q30" s="494"/>
      <c r="R30" s="494"/>
      <c r="S30" s="494"/>
      <c r="T30" s="494"/>
      <c r="U30" s="495"/>
    </row>
    <row r="31" spans="2:21" ht="18" thickBot="1" x14ac:dyDescent="0.45">
      <c r="B31" s="487" t="s">
        <v>4</v>
      </c>
      <c r="C31" s="488"/>
      <c r="D31" s="315" t="s">
        <v>29</v>
      </c>
      <c r="E31" s="484" t="s">
        <v>322</v>
      </c>
      <c r="F31" s="485"/>
      <c r="G31" s="485"/>
      <c r="H31" s="485"/>
      <c r="I31" s="485"/>
      <c r="J31" s="485"/>
      <c r="K31" s="485"/>
      <c r="L31" s="485"/>
      <c r="M31" s="485"/>
      <c r="N31" s="485"/>
      <c r="O31" s="485"/>
      <c r="P31" s="485"/>
      <c r="Q31" s="485"/>
      <c r="R31" s="485"/>
      <c r="S31" s="485"/>
      <c r="T31" s="485"/>
      <c r="U31" s="486"/>
    </row>
    <row r="32" spans="2:21" ht="18" thickBot="1" x14ac:dyDescent="0.45">
      <c r="B32" s="489"/>
      <c r="C32" s="490"/>
      <c r="D32" s="310" t="s">
        <v>31</v>
      </c>
      <c r="E32" s="493" t="s">
        <v>323</v>
      </c>
      <c r="F32" s="494"/>
      <c r="G32" s="494"/>
      <c r="H32" s="494"/>
      <c r="I32" s="494"/>
      <c r="J32" s="494"/>
      <c r="K32" s="494"/>
      <c r="L32" s="494"/>
      <c r="M32" s="494"/>
      <c r="N32" s="494"/>
      <c r="O32" s="494"/>
      <c r="P32" s="494"/>
      <c r="Q32" s="494"/>
      <c r="R32" s="494"/>
      <c r="S32" s="494"/>
      <c r="T32" s="494"/>
      <c r="U32" s="495"/>
    </row>
    <row r="33" spans="2:21" ht="18" thickBot="1" x14ac:dyDescent="0.45">
      <c r="B33" s="489"/>
      <c r="C33" s="490"/>
      <c r="D33" s="315" t="s">
        <v>30</v>
      </c>
      <c r="E33" s="484" t="s">
        <v>324</v>
      </c>
      <c r="F33" s="485"/>
      <c r="G33" s="485"/>
      <c r="H33" s="485"/>
      <c r="I33" s="485"/>
      <c r="J33" s="485"/>
      <c r="K33" s="485"/>
      <c r="L33" s="485"/>
      <c r="M33" s="485"/>
      <c r="N33" s="485"/>
      <c r="O33" s="485"/>
      <c r="P33" s="485"/>
      <c r="Q33" s="485"/>
      <c r="R33" s="485"/>
      <c r="S33" s="485"/>
      <c r="T33" s="485"/>
      <c r="U33" s="486"/>
    </row>
    <row r="34" spans="2:21" ht="18" thickBot="1" x14ac:dyDescent="0.45">
      <c r="B34" s="489"/>
      <c r="C34" s="490"/>
      <c r="D34" s="319" t="s">
        <v>15</v>
      </c>
      <c r="E34" s="481" t="s">
        <v>325</v>
      </c>
      <c r="F34" s="482"/>
      <c r="G34" s="482"/>
      <c r="H34" s="482"/>
      <c r="I34" s="482"/>
      <c r="J34" s="482"/>
      <c r="K34" s="482"/>
      <c r="L34" s="482"/>
      <c r="M34" s="482"/>
      <c r="N34" s="482"/>
      <c r="O34" s="482"/>
      <c r="P34" s="482"/>
      <c r="Q34" s="482"/>
      <c r="R34" s="482"/>
      <c r="S34" s="482"/>
      <c r="T34" s="482"/>
      <c r="U34" s="483"/>
    </row>
    <row r="35" spans="2:21" ht="18" thickBot="1" x14ac:dyDescent="0.45">
      <c r="B35" s="491"/>
      <c r="C35" s="492"/>
      <c r="D35" s="341" t="s">
        <v>408</v>
      </c>
      <c r="E35" s="493" t="s">
        <v>409</v>
      </c>
      <c r="F35" s="494"/>
      <c r="G35" s="494"/>
      <c r="H35" s="494"/>
      <c r="I35" s="494"/>
      <c r="J35" s="494"/>
      <c r="K35" s="494"/>
      <c r="L35" s="494"/>
      <c r="M35" s="494"/>
      <c r="N35" s="494"/>
      <c r="O35" s="494"/>
      <c r="P35" s="494"/>
      <c r="Q35" s="494"/>
      <c r="R35" s="494"/>
      <c r="S35" s="494"/>
      <c r="T35" s="494"/>
      <c r="U35" s="495"/>
    </row>
    <row r="36" spans="2:21" ht="18" thickBot="1" x14ac:dyDescent="0.45">
      <c r="B36" s="487" t="s">
        <v>5</v>
      </c>
      <c r="C36" s="488"/>
      <c r="D36" s="315" t="s">
        <v>28</v>
      </c>
      <c r="E36" s="484" t="s">
        <v>326</v>
      </c>
      <c r="F36" s="485"/>
      <c r="G36" s="485"/>
      <c r="H36" s="485"/>
      <c r="I36" s="485"/>
      <c r="J36" s="485"/>
      <c r="K36" s="485"/>
      <c r="L36" s="485"/>
      <c r="M36" s="485"/>
      <c r="N36" s="485"/>
      <c r="O36" s="485"/>
      <c r="P36" s="485"/>
      <c r="Q36" s="485"/>
      <c r="R36" s="485"/>
      <c r="S36" s="485"/>
      <c r="T36" s="485"/>
      <c r="U36" s="486"/>
    </row>
    <row r="37" spans="2:21" ht="18" thickBot="1" x14ac:dyDescent="0.45">
      <c r="B37" s="489"/>
      <c r="C37" s="490"/>
      <c r="D37" s="310" t="s">
        <v>27</v>
      </c>
      <c r="E37" s="493" t="s">
        <v>327</v>
      </c>
      <c r="F37" s="494"/>
      <c r="G37" s="494"/>
      <c r="H37" s="494"/>
      <c r="I37" s="494"/>
      <c r="J37" s="494"/>
      <c r="K37" s="494"/>
      <c r="L37" s="494"/>
      <c r="M37" s="494"/>
      <c r="N37" s="494"/>
      <c r="O37" s="494"/>
      <c r="P37" s="494"/>
      <c r="Q37" s="494"/>
      <c r="R37" s="494"/>
      <c r="S37" s="494"/>
      <c r="T37" s="494"/>
      <c r="U37" s="495"/>
    </row>
    <row r="38" spans="2:21" ht="29.25" thickBot="1" x14ac:dyDescent="0.45">
      <c r="B38" s="489"/>
      <c r="C38" s="490"/>
      <c r="D38" s="315" t="s">
        <v>70</v>
      </c>
      <c r="E38" s="484" t="s">
        <v>328</v>
      </c>
      <c r="F38" s="485"/>
      <c r="G38" s="485"/>
      <c r="H38" s="485"/>
      <c r="I38" s="485"/>
      <c r="J38" s="485"/>
      <c r="K38" s="485"/>
      <c r="L38" s="485"/>
      <c r="M38" s="485"/>
      <c r="N38" s="485"/>
      <c r="O38" s="485"/>
      <c r="P38" s="485"/>
      <c r="Q38" s="485"/>
      <c r="R38" s="485"/>
      <c r="S38" s="485"/>
      <c r="T38" s="485"/>
      <c r="U38" s="486"/>
    </row>
    <row r="39" spans="2:21" ht="18" thickBot="1" x14ac:dyDescent="0.45">
      <c r="B39" s="489"/>
      <c r="C39" s="490"/>
      <c r="D39" s="310" t="s">
        <v>26</v>
      </c>
      <c r="E39" s="493" t="s">
        <v>329</v>
      </c>
      <c r="F39" s="494"/>
      <c r="G39" s="494"/>
      <c r="H39" s="494"/>
      <c r="I39" s="494"/>
      <c r="J39" s="494"/>
      <c r="K39" s="494"/>
      <c r="L39" s="494"/>
      <c r="M39" s="494"/>
      <c r="N39" s="494"/>
      <c r="O39" s="494"/>
      <c r="P39" s="494"/>
      <c r="Q39" s="494"/>
      <c r="R39" s="494"/>
      <c r="S39" s="494"/>
      <c r="T39" s="494"/>
      <c r="U39" s="495"/>
    </row>
    <row r="40" spans="2:21" ht="18" thickBot="1" x14ac:dyDescent="0.45">
      <c r="B40" s="491"/>
      <c r="C40" s="492"/>
      <c r="D40" s="315" t="s">
        <v>6</v>
      </c>
      <c r="E40" s="484" t="s">
        <v>330</v>
      </c>
      <c r="F40" s="485"/>
      <c r="G40" s="485"/>
      <c r="H40" s="485"/>
      <c r="I40" s="485"/>
      <c r="J40" s="485"/>
      <c r="K40" s="485"/>
      <c r="L40" s="485"/>
      <c r="M40" s="485"/>
      <c r="N40" s="485"/>
      <c r="O40" s="485"/>
      <c r="P40" s="485"/>
      <c r="Q40" s="485"/>
      <c r="R40" s="485"/>
      <c r="S40" s="485"/>
      <c r="T40" s="485"/>
      <c r="U40" s="486"/>
    </row>
    <row r="41" spans="2:21" ht="18" thickBot="1" x14ac:dyDescent="0.45">
      <c r="B41" s="487" t="s">
        <v>16</v>
      </c>
      <c r="C41" s="488"/>
      <c r="D41" s="310" t="s">
        <v>310</v>
      </c>
      <c r="E41" s="493" t="s">
        <v>331</v>
      </c>
      <c r="F41" s="494"/>
      <c r="G41" s="494"/>
      <c r="H41" s="494"/>
      <c r="I41" s="494"/>
      <c r="J41" s="494"/>
      <c r="K41" s="494"/>
      <c r="L41" s="494"/>
      <c r="M41" s="494"/>
      <c r="N41" s="494"/>
      <c r="O41" s="494"/>
      <c r="P41" s="494"/>
      <c r="Q41" s="494"/>
      <c r="R41" s="494"/>
      <c r="S41" s="494"/>
      <c r="T41" s="494"/>
      <c r="U41" s="495"/>
    </row>
    <row r="42" spans="2:21" ht="18" thickBot="1" x14ac:dyDescent="0.45">
      <c r="B42" s="489"/>
      <c r="C42" s="490"/>
      <c r="D42" s="315" t="s">
        <v>111</v>
      </c>
      <c r="E42" s="484" t="s">
        <v>342</v>
      </c>
      <c r="F42" s="485"/>
      <c r="G42" s="485"/>
      <c r="H42" s="485"/>
      <c r="I42" s="485"/>
      <c r="J42" s="485"/>
      <c r="K42" s="485"/>
      <c r="L42" s="485"/>
      <c r="M42" s="485"/>
      <c r="N42" s="485"/>
      <c r="O42" s="485"/>
      <c r="P42" s="485"/>
      <c r="Q42" s="485"/>
      <c r="R42" s="485"/>
      <c r="S42" s="485"/>
      <c r="T42" s="485"/>
      <c r="U42" s="486"/>
    </row>
    <row r="43" spans="2:21" ht="18" thickBot="1" x14ac:dyDescent="0.45">
      <c r="B43" s="489"/>
      <c r="C43" s="490"/>
      <c r="D43" s="310" t="s">
        <v>57</v>
      </c>
      <c r="E43" s="493" t="s">
        <v>343</v>
      </c>
      <c r="F43" s="494"/>
      <c r="G43" s="494"/>
      <c r="H43" s="494"/>
      <c r="I43" s="494"/>
      <c r="J43" s="494"/>
      <c r="K43" s="494"/>
      <c r="L43" s="494"/>
      <c r="M43" s="494"/>
      <c r="N43" s="494"/>
      <c r="O43" s="494"/>
      <c r="P43" s="494"/>
      <c r="Q43" s="494"/>
      <c r="R43" s="494"/>
      <c r="S43" s="494"/>
      <c r="T43" s="494"/>
      <c r="U43" s="495"/>
    </row>
    <row r="44" spans="2:21" ht="18" thickBot="1" x14ac:dyDescent="0.45">
      <c r="B44" s="489"/>
      <c r="C44" s="490"/>
      <c r="D44" s="315" t="s">
        <v>112</v>
      </c>
      <c r="E44" s="484" t="s">
        <v>344</v>
      </c>
      <c r="F44" s="485"/>
      <c r="G44" s="485"/>
      <c r="H44" s="485"/>
      <c r="I44" s="485"/>
      <c r="J44" s="485"/>
      <c r="K44" s="485"/>
      <c r="L44" s="485"/>
      <c r="M44" s="485"/>
      <c r="N44" s="485"/>
      <c r="O44" s="485"/>
      <c r="P44" s="485"/>
      <c r="Q44" s="485"/>
      <c r="R44" s="485"/>
      <c r="S44" s="485"/>
      <c r="T44" s="485"/>
      <c r="U44" s="486"/>
    </row>
    <row r="45" spans="2:21" ht="18" thickBot="1" x14ac:dyDescent="0.45">
      <c r="B45" s="489"/>
      <c r="C45" s="490"/>
      <c r="D45" s="310" t="s">
        <v>17</v>
      </c>
      <c r="E45" s="493" t="s">
        <v>345</v>
      </c>
      <c r="F45" s="494"/>
      <c r="G45" s="494"/>
      <c r="H45" s="494"/>
      <c r="I45" s="494"/>
      <c r="J45" s="494"/>
      <c r="K45" s="494"/>
      <c r="L45" s="494"/>
      <c r="M45" s="494"/>
      <c r="N45" s="494"/>
      <c r="O45" s="494"/>
      <c r="P45" s="494"/>
      <c r="Q45" s="494"/>
      <c r="R45" s="494"/>
      <c r="S45" s="494"/>
      <c r="T45" s="494"/>
      <c r="U45" s="495"/>
    </row>
    <row r="46" spans="2:21" ht="18" thickBot="1" x14ac:dyDescent="0.45">
      <c r="B46" s="489"/>
      <c r="C46" s="490"/>
      <c r="D46" s="315" t="s">
        <v>7</v>
      </c>
      <c r="E46" s="484" t="s">
        <v>346</v>
      </c>
      <c r="F46" s="485"/>
      <c r="G46" s="485"/>
      <c r="H46" s="485"/>
      <c r="I46" s="485"/>
      <c r="J46" s="485"/>
      <c r="K46" s="485"/>
      <c r="L46" s="485"/>
      <c r="M46" s="485"/>
      <c r="N46" s="485"/>
      <c r="O46" s="485"/>
      <c r="P46" s="485"/>
      <c r="Q46" s="485"/>
      <c r="R46" s="485"/>
      <c r="S46" s="485"/>
      <c r="T46" s="485"/>
      <c r="U46" s="486"/>
    </row>
    <row r="47" spans="2:21" ht="18" thickBot="1" x14ac:dyDescent="0.45">
      <c r="B47" s="489"/>
      <c r="C47" s="490"/>
      <c r="D47" s="310" t="s">
        <v>113</v>
      </c>
      <c r="E47" s="493" t="s">
        <v>347</v>
      </c>
      <c r="F47" s="494"/>
      <c r="G47" s="494"/>
      <c r="H47" s="494"/>
      <c r="I47" s="494"/>
      <c r="J47" s="494"/>
      <c r="K47" s="494"/>
      <c r="L47" s="494"/>
      <c r="M47" s="494"/>
      <c r="N47" s="494"/>
      <c r="O47" s="494"/>
      <c r="P47" s="494"/>
      <c r="Q47" s="494"/>
      <c r="R47" s="494"/>
      <c r="S47" s="494"/>
      <c r="T47" s="494"/>
      <c r="U47" s="495"/>
    </row>
    <row r="48" spans="2:21" ht="18" thickBot="1" x14ac:dyDescent="0.45">
      <c r="B48" s="489"/>
      <c r="C48" s="490"/>
      <c r="D48" s="315" t="s">
        <v>18</v>
      </c>
      <c r="E48" s="484" t="s">
        <v>348</v>
      </c>
      <c r="F48" s="485"/>
      <c r="G48" s="485"/>
      <c r="H48" s="485"/>
      <c r="I48" s="485"/>
      <c r="J48" s="485"/>
      <c r="K48" s="485"/>
      <c r="L48" s="485"/>
      <c r="M48" s="485"/>
      <c r="N48" s="485"/>
      <c r="O48" s="485"/>
      <c r="P48" s="485"/>
      <c r="Q48" s="485"/>
      <c r="R48" s="485"/>
      <c r="S48" s="485"/>
      <c r="T48" s="485"/>
      <c r="U48" s="486"/>
    </row>
    <row r="49" spans="2:21" ht="29.25" thickBot="1" x14ac:dyDescent="0.45">
      <c r="B49" s="489"/>
      <c r="C49" s="490"/>
      <c r="D49" s="310" t="s">
        <v>19</v>
      </c>
      <c r="E49" s="493" t="s">
        <v>349</v>
      </c>
      <c r="F49" s="494"/>
      <c r="G49" s="494"/>
      <c r="H49" s="494"/>
      <c r="I49" s="494"/>
      <c r="J49" s="494"/>
      <c r="K49" s="494"/>
      <c r="L49" s="494"/>
      <c r="M49" s="494"/>
      <c r="N49" s="494"/>
      <c r="O49" s="494"/>
      <c r="P49" s="494"/>
      <c r="Q49" s="494"/>
      <c r="R49" s="494"/>
      <c r="S49" s="494"/>
      <c r="T49" s="494"/>
      <c r="U49" s="495"/>
    </row>
    <row r="50" spans="2:21" ht="29.25" thickBot="1" x14ac:dyDescent="0.45">
      <c r="B50" s="487" t="s">
        <v>115</v>
      </c>
      <c r="C50" s="488"/>
      <c r="D50" s="315" t="s">
        <v>114</v>
      </c>
      <c r="E50" s="484" t="s">
        <v>350</v>
      </c>
      <c r="F50" s="485"/>
      <c r="G50" s="485"/>
      <c r="H50" s="485"/>
      <c r="I50" s="485"/>
      <c r="J50" s="485"/>
      <c r="K50" s="485"/>
      <c r="L50" s="485"/>
      <c r="M50" s="485"/>
      <c r="N50" s="485"/>
      <c r="O50" s="485"/>
      <c r="P50" s="485"/>
      <c r="Q50" s="485"/>
      <c r="R50" s="485"/>
      <c r="S50" s="485"/>
      <c r="T50" s="485"/>
      <c r="U50" s="486"/>
    </row>
    <row r="51" spans="2:21" ht="18" thickBot="1" x14ac:dyDescent="0.45">
      <c r="B51" s="489"/>
      <c r="C51" s="490"/>
      <c r="D51" s="310" t="s">
        <v>63</v>
      </c>
      <c r="E51" s="493" t="s">
        <v>351</v>
      </c>
      <c r="F51" s="494"/>
      <c r="G51" s="494"/>
      <c r="H51" s="494"/>
      <c r="I51" s="494"/>
      <c r="J51" s="494"/>
      <c r="K51" s="494"/>
      <c r="L51" s="494"/>
      <c r="M51" s="494"/>
      <c r="N51" s="494"/>
      <c r="O51" s="494"/>
      <c r="P51" s="494"/>
      <c r="Q51" s="494"/>
      <c r="R51" s="494"/>
      <c r="S51" s="494"/>
      <c r="T51" s="494"/>
      <c r="U51" s="495"/>
    </row>
    <row r="52" spans="2:21" ht="18" thickBot="1" x14ac:dyDescent="0.45">
      <c r="B52" s="489"/>
      <c r="C52" s="490"/>
      <c r="D52" s="315" t="s">
        <v>34</v>
      </c>
      <c r="E52" s="484" t="s">
        <v>352</v>
      </c>
      <c r="F52" s="485"/>
      <c r="G52" s="485"/>
      <c r="H52" s="485"/>
      <c r="I52" s="485"/>
      <c r="J52" s="485"/>
      <c r="K52" s="485"/>
      <c r="L52" s="485"/>
      <c r="M52" s="485"/>
      <c r="N52" s="485"/>
      <c r="O52" s="485"/>
      <c r="P52" s="485"/>
      <c r="Q52" s="485"/>
      <c r="R52" s="485"/>
      <c r="S52" s="485"/>
      <c r="T52" s="485"/>
      <c r="U52" s="486"/>
    </row>
    <row r="53" spans="2:21" ht="18" thickBot="1" x14ac:dyDescent="0.45">
      <c r="B53" s="489"/>
      <c r="C53" s="490"/>
      <c r="D53" s="310" t="s">
        <v>116</v>
      </c>
      <c r="E53" s="493" t="s">
        <v>353</v>
      </c>
      <c r="F53" s="494"/>
      <c r="G53" s="494"/>
      <c r="H53" s="494"/>
      <c r="I53" s="494"/>
      <c r="J53" s="494"/>
      <c r="K53" s="494"/>
      <c r="L53" s="494"/>
      <c r="M53" s="494"/>
      <c r="N53" s="494"/>
      <c r="O53" s="494"/>
      <c r="P53" s="494"/>
      <c r="Q53" s="494"/>
      <c r="R53" s="494"/>
      <c r="S53" s="494"/>
      <c r="T53" s="494"/>
      <c r="U53" s="495"/>
    </row>
    <row r="54" spans="2:21" ht="18" thickBot="1" x14ac:dyDescent="0.45">
      <c r="B54" s="489"/>
      <c r="C54" s="490"/>
      <c r="D54" s="315" t="s">
        <v>117</v>
      </c>
      <c r="E54" s="484" t="s">
        <v>354</v>
      </c>
      <c r="F54" s="485"/>
      <c r="G54" s="485"/>
      <c r="H54" s="485"/>
      <c r="I54" s="485"/>
      <c r="J54" s="485"/>
      <c r="K54" s="485"/>
      <c r="L54" s="485"/>
      <c r="M54" s="485"/>
      <c r="N54" s="485"/>
      <c r="O54" s="485"/>
      <c r="P54" s="485"/>
      <c r="Q54" s="485"/>
      <c r="R54" s="485"/>
      <c r="S54" s="485"/>
      <c r="T54" s="485"/>
      <c r="U54" s="486"/>
    </row>
    <row r="55" spans="2:21" ht="18" thickBot="1" x14ac:dyDescent="0.45">
      <c r="B55" s="489"/>
      <c r="C55" s="490"/>
      <c r="D55" s="310" t="s">
        <v>118</v>
      </c>
      <c r="E55" s="493" t="s">
        <v>355</v>
      </c>
      <c r="F55" s="494"/>
      <c r="G55" s="494"/>
      <c r="H55" s="494"/>
      <c r="I55" s="494"/>
      <c r="J55" s="494"/>
      <c r="K55" s="494"/>
      <c r="L55" s="494"/>
      <c r="M55" s="494"/>
      <c r="N55" s="494"/>
      <c r="O55" s="494"/>
      <c r="P55" s="494"/>
      <c r="Q55" s="494"/>
      <c r="R55" s="494"/>
      <c r="S55" s="494"/>
      <c r="T55" s="494"/>
      <c r="U55" s="495"/>
    </row>
    <row r="56" spans="2:21" ht="18" thickBot="1" x14ac:dyDescent="0.45">
      <c r="B56" s="489"/>
      <c r="C56" s="490"/>
      <c r="D56" s="315" t="s">
        <v>119</v>
      </c>
      <c r="E56" s="484" t="s">
        <v>356</v>
      </c>
      <c r="F56" s="485"/>
      <c r="G56" s="485"/>
      <c r="H56" s="485"/>
      <c r="I56" s="485"/>
      <c r="J56" s="485"/>
      <c r="K56" s="485"/>
      <c r="L56" s="485"/>
      <c r="M56" s="485"/>
      <c r="N56" s="485"/>
      <c r="O56" s="485"/>
      <c r="P56" s="485"/>
      <c r="Q56" s="485"/>
      <c r="R56" s="485"/>
      <c r="S56" s="485"/>
      <c r="T56" s="485"/>
      <c r="U56" s="486"/>
    </row>
    <row r="57" spans="2:21" ht="18" thickBot="1" x14ac:dyDescent="0.45">
      <c r="B57" s="489"/>
      <c r="C57" s="490"/>
      <c r="D57" s="310" t="s">
        <v>120</v>
      </c>
      <c r="E57" s="493" t="s">
        <v>356</v>
      </c>
      <c r="F57" s="494"/>
      <c r="G57" s="494"/>
      <c r="H57" s="494"/>
      <c r="I57" s="494"/>
      <c r="J57" s="494"/>
      <c r="K57" s="494"/>
      <c r="L57" s="494"/>
      <c r="M57" s="494"/>
      <c r="N57" s="494"/>
      <c r="O57" s="494"/>
      <c r="P57" s="494"/>
      <c r="Q57" s="494"/>
      <c r="R57" s="494"/>
      <c r="S57" s="494"/>
      <c r="T57" s="494"/>
      <c r="U57" s="495"/>
    </row>
    <row r="58" spans="2:21" ht="18" thickBot="1" x14ac:dyDescent="0.45">
      <c r="B58" s="489"/>
      <c r="C58" s="490"/>
      <c r="D58" s="315" t="s">
        <v>121</v>
      </c>
      <c r="E58" s="484" t="s">
        <v>357</v>
      </c>
      <c r="F58" s="485"/>
      <c r="G58" s="485"/>
      <c r="H58" s="485"/>
      <c r="I58" s="485"/>
      <c r="J58" s="485"/>
      <c r="K58" s="485"/>
      <c r="L58" s="485"/>
      <c r="M58" s="485"/>
      <c r="N58" s="485"/>
      <c r="O58" s="485"/>
      <c r="P58" s="485"/>
      <c r="Q58" s="485"/>
      <c r="R58" s="485"/>
      <c r="S58" s="485"/>
      <c r="T58" s="485"/>
      <c r="U58" s="486"/>
    </row>
    <row r="59" spans="2:21" ht="36.75" customHeight="1" thickBot="1" x14ac:dyDescent="0.45">
      <c r="B59" s="489"/>
      <c r="C59" s="490"/>
      <c r="D59" s="310" t="s">
        <v>122</v>
      </c>
      <c r="E59" s="496" t="s">
        <v>358</v>
      </c>
      <c r="F59" s="497"/>
      <c r="G59" s="497"/>
      <c r="H59" s="497"/>
      <c r="I59" s="497"/>
      <c r="J59" s="497"/>
      <c r="K59" s="497"/>
      <c r="L59" s="497"/>
      <c r="M59" s="497"/>
      <c r="N59" s="497"/>
      <c r="O59" s="497"/>
      <c r="P59" s="497"/>
      <c r="Q59" s="497"/>
      <c r="R59" s="497"/>
      <c r="S59" s="497"/>
      <c r="T59" s="497"/>
      <c r="U59" s="498"/>
    </row>
    <row r="60" spans="2:21" ht="18" thickBot="1" x14ac:dyDescent="0.45">
      <c r="B60" s="489"/>
      <c r="C60" s="490"/>
      <c r="D60" s="315" t="s">
        <v>61</v>
      </c>
      <c r="E60" s="484" t="s">
        <v>359</v>
      </c>
      <c r="F60" s="485"/>
      <c r="G60" s="485"/>
      <c r="H60" s="485"/>
      <c r="I60" s="485"/>
      <c r="J60" s="485"/>
      <c r="K60" s="485"/>
      <c r="L60" s="485"/>
      <c r="M60" s="485"/>
      <c r="N60" s="485"/>
      <c r="O60" s="485"/>
      <c r="P60" s="485"/>
      <c r="Q60" s="485"/>
      <c r="R60" s="485"/>
      <c r="S60" s="485"/>
      <c r="T60" s="485"/>
      <c r="U60" s="486"/>
    </row>
    <row r="61" spans="2:21" ht="18" thickBot="1" x14ac:dyDescent="0.45">
      <c r="B61" s="489"/>
      <c r="C61" s="490"/>
      <c r="D61" s="311" t="s">
        <v>39</v>
      </c>
      <c r="E61" s="493" t="s">
        <v>360</v>
      </c>
      <c r="F61" s="494"/>
      <c r="G61" s="494"/>
      <c r="H61" s="494"/>
      <c r="I61" s="494"/>
      <c r="J61" s="494"/>
      <c r="K61" s="494"/>
      <c r="L61" s="494"/>
      <c r="M61" s="494"/>
      <c r="N61" s="494"/>
      <c r="O61" s="494"/>
      <c r="P61" s="494"/>
      <c r="Q61" s="494"/>
      <c r="R61" s="494"/>
      <c r="S61" s="494"/>
      <c r="T61" s="494"/>
      <c r="U61" s="495"/>
    </row>
    <row r="62" spans="2:21" ht="29.25" thickBot="1" x14ac:dyDescent="0.45">
      <c r="B62" s="489"/>
      <c r="C62" s="490"/>
      <c r="D62" s="315" t="s">
        <v>123</v>
      </c>
      <c r="E62" s="484" t="s">
        <v>361</v>
      </c>
      <c r="F62" s="485"/>
      <c r="G62" s="485"/>
      <c r="H62" s="485"/>
      <c r="I62" s="485"/>
      <c r="J62" s="485"/>
      <c r="K62" s="485"/>
      <c r="L62" s="485"/>
      <c r="M62" s="485"/>
      <c r="N62" s="485"/>
      <c r="O62" s="485"/>
      <c r="P62" s="485"/>
      <c r="Q62" s="485"/>
      <c r="R62" s="485"/>
      <c r="S62" s="485"/>
      <c r="T62" s="485"/>
      <c r="U62" s="486"/>
    </row>
    <row r="63" spans="2:21" ht="43.5" thickBot="1" x14ac:dyDescent="0.45">
      <c r="B63" s="489"/>
      <c r="C63" s="490"/>
      <c r="D63" s="311" t="s">
        <v>124</v>
      </c>
      <c r="E63" s="493" t="s">
        <v>360</v>
      </c>
      <c r="F63" s="494"/>
      <c r="G63" s="494"/>
      <c r="H63" s="494"/>
      <c r="I63" s="494"/>
      <c r="J63" s="494"/>
      <c r="K63" s="494"/>
      <c r="L63" s="494"/>
      <c r="M63" s="494"/>
      <c r="N63" s="494"/>
      <c r="O63" s="494"/>
      <c r="P63" s="494"/>
      <c r="Q63" s="494"/>
      <c r="R63" s="494"/>
      <c r="S63" s="494"/>
      <c r="T63" s="494"/>
      <c r="U63" s="495"/>
    </row>
    <row r="64" spans="2:21" ht="18" thickBot="1" x14ac:dyDescent="0.45">
      <c r="B64" s="489"/>
      <c r="C64" s="490"/>
      <c r="D64" s="312" t="s">
        <v>125</v>
      </c>
      <c r="E64" s="484" t="s">
        <v>362</v>
      </c>
      <c r="F64" s="485"/>
      <c r="G64" s="485"/>
      <c r="H64" s="485"/>
      <c r="I64" s="485"/>
      <c r="J64" s="485"/>
      <c r="K64" s="485"/>
      <c r="L64" s="485"/>
      <c r="M64" s="485"/>
      <c r="N64" s="485"/>
      <c r="O64" s="485"/>
      <c r="P64" s="485"/>
      <c r="Q64" s="485"/>
      <c r="R64" s="485"/>
      <c r="S64" s="485"/>
      <c r="T64" s="485"/>
      <c r="U64" s="486"/>
    </row>
    <row r="65" spans="2:21" ht="18" thickBot="1" x14ac:dyDescent="0.45">
      <c r="B65" s="489"/>
      <c r="C65" s="490"/>
      <c r="D65" s="310" t="s">
        <v>13</v>
      </c>
      <c r="E65" s="493" t="s">
        <v>363</v>
      </c>
      <c r="F65" s="494"/>
      <c r="G65" s="494"/>
      <c r="H65" s="494"/>
      <c r="I65" s="494"/>
      <c r="J65" s="494"/>
      <c r="K65" s="494"/>
      <c r="L65" s="494"/>
      <c r="M65" s="494"/>
      <c r="N65" s="494"/>
      <c r="O65" s="494"/>
      <c r="P65" s="494"/>
      <c r="Q65" s="494"/>
      <c r="R65" s="494"/>
      <c r="S65" s="494"/>
      <c r="T65" s="494"/>
      <c r="U65" s="495"/>
    </row>
    <row r="66" spans="2:21" ht="18" thickBot="1" x14ac:dyDescent="0.45">
      <c r="B66" s="489"/>
      <c r="C66" s="490"/>
      <c r="D66" s="315" t="s">
        <v>12</v>
      </c>
      <c r="E66" s="484" t="s">
        <v>363</v>
      </c>
      <c r="F66" s="485"/>
      <c r="G66" s="485"/>
      <c r="H66" s="485"/>
      <c r="I66" s="485"/>
      <c r="J66" s="485"/>
      <c r="K66" s="485"/>
      <c r="L66" s="485"/>
      <c r="M66" s="485"/>
      <c r="N66" s="485"/>
      <c r="O66" s="485"/>
      <c r="P66" s="485"/>
      <c r="Q66" s="485"/>
      <c r="R66" s="485"/>
      <c r="S66" s="485"/>
      <c r="T66" s="485"/>
      <c r="U66" s="486"/>
    </row>
    <row r="67" spans="2:21" ht="18" thickBot="1" x14ac:dyDescent="0.45">
      <c r="B67" s="489"/>
      <c r="C67" s="490"/>
      <c r="D67" s="310" t="s">
        <v>126</v>
      </c>
      <c r="E67" s="493" t="s">
        <v>364</v>
      </c>
      <c r="F67" s="494"/>
      <c r="G67" s="494"/>
      <c r="H67" s="494"/>
      <c r="I67" s="494"/>
      <c r="J67" s="494"/>
      <c r="K67" s="494"/>
      <c r="L67" s="494"/>
      <c r="M67" s="494"/>
      <c r="N67" s="494"/>
      <c r="O67" s="494"/>
      <c r="P67" s="494"/>
      <c r="Q67" s="494"/>
      <c r="R67" s="494"/>
      <c r="S67" s="494"/>
      <c r="T67" s="494"/>
      <c r="U67" s="495"/>
    </row>
    <row r="68" spans="2:21" ht="18" thickBot="1" x14ac:dyDescent="0.45">
      <c r="B68" s="489"/>
      <c r="C68" s="490"/>
      <c r="D68" s="315" t="s">
        <v>234</v>
      </c>
      <c r="E68" s="484" t="s">
        <v>365</v>
      </c>
      <c r="F68" s="485"/>
      <c r="G68" s="485"/>
      <c r="H68" s="485"/>
      <c r="I68" s="485"/>
      <c r="J68" s="485"/>
      <c r="K68" s="485"/>
      <c r="L68" s="485"/>
      <c r="M68" s="485"/>
      <c r="N68" s="485"/>
      <c r="O68" s="485"/>
      <c r="P68" s="485"/>
      <c r="Q68" s="485"/>
      <c r="R68" s="485"/>
      <c r="S68" s="485"/>
      <c r="T68" s="485"/>
      <c r="U68" s="486"/>
    </row>
    <row r="69" spans="2:21" ht="18" thickBot="1" x14ac:dyDescent="0.45">
      <c r="B69" s="489"/>
      <c r="C69" s="490"/>
      <c r="D69" s="310" t="s">
        <v>235</v>
      </c>
      <c r="E69" s="493" t="s">
        <v>366</v>
      </c>
      <c r="F69" s="494"/>
      <c r="G69" s="494"/>
      <c r="H69" s="494"/>
      <c r="I69" s="494"/>
      <c r="J69" s="494"/>
      <c r="K69" s="494"/>
      <c r="L69" s="494"/>
      <c r="M69" s="494"/>
      <c r="N69" s="494"/>
      <c r="O69" s="494"/>
      <c r="P69" s="494"/>
      <c r="Q69" s="494"/>
      <c r="R69" s="494"/>
      <c r="S69" s="494"/>
      <c r="T69" s="494"/>
      <c r="U69" s="495"/>
    </row>
    <row r="70" spans="2:21" ht="18" thickBot="1" x14ac:dyDescent="0.45">
      <c r="B70" s="489"/>
      <c r="C70" s="490"/>
      <c r="D70" s="315" t="s">
        <v>127</v>
      </c>
      <c r="E70" s="484" t="s">
        <v>367</v>
      </c>
      <c r="F70" s="485"/>
      <c r="G70" s="485"/>
      <c r="H70" s="485"/>
      <c r="I70" s="485"/>
      <c r="J70" s="485"/>
      <c r="K70" s="485"/>
      <c r="L70" s="485"/>
      <c r="M70" s="485"/>
      <c r="N70" s="485"/>
      <c r="O70" s="485"/>
      <c r="P70" s="485"/>
      <c r="Q70" s="485"/>
      <c r="R70" s="485"/>
      <c r="S70" s="485"/>
      <c r="T70" s="485"/>
      <c r="U70" s="486"/>
    </row>
    <row r="71" spans="2:21" ht="18" thickBot="1" x14ac:dyDescent="0.45">
      <c r="B71" s="489"/>
      <c r="C71" s="490"/>
      <c r="D71" s="310" t="s">
        <v>128</v>
      </c>
      <c r="E71" s="493" t="s">
        <v>368</v>
      </c>
      <c r="F71" s="494"/>
      <c r="G71" s="494"/>
      <c r="H71" s="494"/>
      <c r="I71" s="494"/>
      <c r="J71" s="494"/>
      <c r="K71" s="494"/>
      <c r="L71" s="494"/>
      <c r="M71" s="494"/>
      <c r="N71" s="494"/>
      <c r="O71" s="494"/>
      <c r="P71" s="494"/>
      <c r="Q71" s="494"/>
      <c r="R71" s="494"/>
      <c r="S71" s="494"/>
      <c r="T71" s="494"/>
      <c r="U71" s="495"/>
    </row>
    <row r="72" spans="2:21" ht="18" thickBot="1" x14ac:dyDescent="0.45">
      <c r="B72" s="489"/>
      <c r="C72" s="490"/>
      <c r="D72" s="315" t="s">
        <v>129</v>
      </c>
      <c r="E72" s="484" t="s">
        <v>369</v>
      </c>
      <c r="F72" s="485"/>
      <c r="G72" s="485"/>
      <c r="H72" s="485"/>
      <c r="I72" s="485"/>
      <c r="J72" s="485"/>
      <c r="K72" s="485"/>
      <c r="L72" s="485"/>
      <c r="M72" s="485"/>
      <c r="N72" s="485"/>
      <c r="O72" s="485"/>
      <c r="P72" s="485"/>
      <c r="Q72" s="485"/>
      <c r="R72" s="485"/>
      <c r="S72" s="485"/>
      <c r="T72" s="485"/>
      <c r="U72" s="486"/>
    </row>
    <row r="73" spans="2:21" ht="18" thickBot="1" x14ac:dyDescent="0.45">
      <c r="B73" s="489"/>
      <c r="C73" s="490"/>
      <c r="D73" s="310" t="s">
        <v>130</v>
      </c>
      <c r="E73" s="493" t="s">
        <v>370</v>
      </c>
      <c r="F73" s="494"/>
      <c r="G73" s="494"/>
      <c r="H73" s="494"/>
      <c r="I73" s="494"/>
      <c r="J73" s="494"/>
      <c r="K73" s="494"/>
      <c r="L73" s="494"/>
      <c r="M73" s="494"/>
      <c r="N73" s="494"/>
      <c r="O73" s="494"/>
      <c r="P73" s="494"/>
      <c r="Q73" s="494"/>
      <c r="R73" s="494"/>
      <c r="S73" s="494"/>
      <c r="T73" s="494"/>
      <c r="U73" s="495"/>
    </row>
    <row r="74" spans="2:21" ht="18" thickBot="1" x14ac:dyDescent="0.45">
      <c r="B74" s="489"/>
      <c r="C74" s="490"/>
      <c r="D74" s="315" t="s">
        <v>131</v>
      </c>
      <c r="E74" s="484" t="s">
        <v>371</v>
      </c>
      <c r="F74" s="485"/>
      <c r="G74" s="485"/>
      <c r="H74" s="485"/>
      <c r="I74" s="485"/>
      <c r="J74" s="485"/>
      <c r="K74" s="485"/>
      <c r="L74" s="485"/>
      <c r="M74" s="485"/>
      <c r="N74" s="485"/>
      <c r="O74" s="485"/>
      <c r="P74" s="485"/>
      <c r="Q74" s="485"/>
      <c r="R74" s="485"/>
      <c r="S74" s="485"/>
      <c r="T74" s="485"/>
      <c r="U74" s="486"/>
    </row>
    <row r="75" spans="2:21" ht="18" thickBot="1" x14ac:dyDescent="0.45">
      <c r="B75" s="489"/>
      <c r="C75" s="490"/>
      <c r="D75" s="310" t="s">
        <v>132</v>
      </c>
      <c r="E75" s="493" t="s">
        <v>372</v>
      </c>
      <c r="F75" s="494"/>
      <c r="G75" s="494"/>
      <c r="H75" s="494"/>
      <c r="I75" s="494"/>
      <c r="J75" s="494"/>
      <c r="K75" s="494"/>
      <c r="L75" s="494"/>
      <c r="M75" s="494"/>
      <c r="N75" s="494"/>
      <c r="O75" s="494"/>
      <c r="P75" s="494"/>
      <c r="Q75" s="494"/>
      <c r="R75" s="494"/>
      <c r="S75" s="494"/>
      <c r="T75" s="494"/>
      <c r="U75" s="495"/>
    </row>
    <row r="76" spans="2:21" ht="18" thickBot="1" x14ac:dyDescent="0.45">
      <c r="B76" s="489"/>
      <c r="C76" s="490"/>
      <c r="D76" s="315" t="s">
        <v>133</v>
      </c>
      <c r="E76" s="484" t="s">
        <v>406</v>
      </c>
      <c r="F76" s="485"/>
      <c r="G76" s="485"/>
      <c r="H76" s="485"/>
      <c r="I76" s="485"/>
      <c r="J76" s="485"/>
      <c r="K76" s="485"/>
      <c r="L76" s="485"/>
      <c r="M76" s="485"/>
      <c r="N76" s="485"/>
      <c r="O76" s="485"/>
      <c r="P76" s="485"/>
      <c r="Q76" s="485"/>
      <c r="R76" s="485"/>
      <c r="S76" s="485"/>
      <c r="T76" s="485"/>
      <c r="U76" s="486"/>
    </row>
    <row r="77" spans="2:21" ht="18" thickBot="1" x14ac:dyDescent="0.45">
      <c r="B77" s="489"/>
      <c r="C77" s="490"/>
      <c r="D77" s="310" t="s">
        <v>134</v>
      </c>
      <c r="E77" s="493" t="s">
        <v>373</v>
      </c>
      <c r="F77" s="494"/>
      <c r="G77" s="494"/>
      <c r="H77" s="494"/>
      <c r="I77" s="494"/>
      <c r="J77" s="494"/>
      <c r="K77" s="494"/>
      <c r="L77" s="494"/>
      <c r="M77" s="494"/>
      <c r="N77" s="494"/>
      <c r="O77" s="494"/>
      <c r="P77" s="494"/>
      <c r="Q77" s="494"/>
      <c r="R77" s="494"/>
      <c r="S77" s="494"/>
      <c r="T77" s="494"/>
      <c r="U77" s="495"/>
    </row>
    <row r="78" spans="2:21" ht="18" thickBot="1" x14ac:dyDescent="0.45">
      <c r="B78" s="491"/>
      <c r="C78" s="492"/>
      <c r="D78" s="315" t="s">
        <v>135</v>
      </c>
      <c r="E78" s="484" t="s">
        <v>374</v>
      </c>
      <c r="F78" s="485"/>
      <c r="G78" s="485"/>
      <c r="H78" s="485"/>
      <c r="I78" s="485"/>
      <c r="J78" s="485"/>
      <c r="K78" s="485"/>
      <c r="L78" s="485"/>
      <c r="M78" s="485"/>
      <c r="N78" s="485"/>
      <c r="O78" s="485"/>
      <c r="P78" s="485"/>
      <c r="Q78" s="485"/>
      <c r="R78" s="485"/>
      <c r="S78" s="485"/>
      <c r="T78" s="485"/>
      <c r="U78" s="486"/>
    </row>
    <row r="79" spans="2:21" ht="18" thickBot="1" x14ac:dyDescent="0.45">
      <c r="B79" s="487" t="s">
        <v>8</v>
      </c>
      <c r="C79" s="488"/>
      <c r="D79" s="310" t="s">
        <v>69</v>
      </c>
      <c r="E79" s="493" t="s">
        <v>375</v>
      </c>
      <c r="F79" s="494"/>
      <c r="G79" s="494"/>
      <c r="H79" s="494"/>
      <c r="I79" s="494"/>
      <c r="J79" s="494"/>
      <c r="K79" s="494"/>
      <c r="L79" s="494"/>
      <c r="M79" s="494"/>
      <c r="N79" s="494"/>
      <c r="O79" s="494"/>
      <c r="P79" s="494"/>
      <c r="Q79" s="494"/>
      <c r="R79" s="494"/>
      <c r="S79" s="494"/>
      <c r="T79" s="494"/>
      <c r="U79" s="495"/>
    </row>
    <row r="80" spans="2:21" ht="29.25" thickBot="1" x14ac:dyDescent="0.45">
      <c r="B80" s="489"/>
      <c r="C80" s="490"/>
      <c r="D80" s="315" t="s">
        <v>68</v>
      </c>
      <c r="E80" s="484" t="s">
        <v>376</v>
      </c>
      <c r="F80" s="485"/>
      <c r="G80" s="485"/>
      <c r="H80" s="485"/>
      <c r="I80" s="485"/>
      <c r="J80" s="485"/>
      <c r="K80" s="485"/>
      <c r="L80" s="485"/>
      <c r="M80" s="485"/>
      <c r="N80" s="485"/>
      <c r="O80" s="485"/>
      <c r="P80" s="485"/>
      <c r="Q80" s="485"/>
      <c r="R80" s="485"/>
      <c r="S80" s="485"/>
      <c r="T80" s="485"/>
      <c r="U80" s="486"/>
    </row>
    <row r="81" spans="2:21" ht="18" thickBot="1" x14ac:dyDescent="0.45">
      <c r="B81" s="487" t="s">
        <v>24</v>
      </c>
      <c r="C81" s="488"/>
      <c r="D81" s="310" t="s">
        <v>58</v>
      </c>
      <c r="E81" s="493" t="s">
        <v>377</v>
      </c>
      <c r="F81" s="494"/>
      <c r="G81" s="494"/>
      <c r="H81" s="494"/>
      <c r="I81" s="494"/>
      <c r="J81" s="494"/>
      <c r="K81" s="494"/>
      <c r="L81" s="494"/>
      <c r="M81" s="494"/>
      <c r="N81" s="494"/>
      <c r="O81" s="494"/>
      <c r="P81" s="494"/>
      <c r="Q81" s="494"/>
      <c r="R81" s="494"/>
      <c r="S81" s="494"/>
      <c r="T81" s="494"/>
      <c r="U81" s="495"/>
    </row>
    <row r="82" spans="2:21" ht="18" thickBot="1" x14ac:dyDescent="0.45">
      <c r="B82" s="489"/>
      <c r="C82" s="490"/>
      <c r="D82" s="315" t="s">
        <v>136</v>
      </c>
      <c r="E82" s="484" t="s">
        <v>378</v>
      </c>
      <c r="F82" s="485"/>
      <c r="G82" s="485"/>
      <c r="H82" s="485"/>
      <c r="I82" s="485"/>
      <c r="J82" s="485"/>
      <c r="K82" s="485"/>
      <c r="L82" s="485"/>
      <c r="M82" s="485"/>
      <c r="N82" s="485"/>
      <c r="O82" s="485"/>
      <c r="P82" s="485"/>
      <c r="Q82" s="485"/>
      <c r="R82" s="485"/>
      <c r="S82" s="485"/>
      <c r="T82" s="485"/>
      <c r="U82" s="486"/>
    </row>
    <row r="83" spans="2:21" ht="18" thickBot="1" x14ac:dyDescent="0.45">
      <c r="B83" s="489"/>
      <c r="C83" s="490"/>
      <c r="D83" s="316" t="s">
        <v>137</v>
      </c>
      <c r="E83" s="499" t="s">
        <v>379</v>
      </c>
      <c r="F83" s="500"/>
      <c r="G83" s="500"/>
      <c r="H83" s="500"/>
      <c r="I83" s="500"/>
      <c r="J83" s="500"/>
      <c r="K83" s="500"/>
      <c r="L83" s="500"/>
      <c r="M83" s="500"/>
      <c r="N83" s="500"/>
      <c r="O83" s="500"/>
      <c r="P83" s="500"/>
      <c r="Q83" s="500"/>
      <c r="R83" s="500"/>
      <c r="S83" s="500"/>
      <c r="T83" s="500"/>
      <c r="U83" s="501"/>
    </row>
    <row r="84" spans="2:21" ht="18" thickBot="1" x14ac:dyDescent="0.45">
      <c r="B84" s="489"/>
      <c r="C84" s="490"/>
      <c r="D84" s="317" t="s">
        <v>277</v>
      </c>
      <c r="E84" s="502" t="s">
        <v>380</v>
      </c>
      <c r="F84" s="503"/>
      <c r="G84" s="503"/>
      <c r="H84" s="503"/>
      <c r="I84" s="503"/>
      <c r="J84" s="503"/>
      <c r="K84" s="503"/>
      <c r="L84" s="503"/>
      <c r="M84" s="503"/>
      <c r="N84" s="503"/>
      <c r="O84" s="503"/>
      <c r="P84" s="503"/>
      <c r="Q84" s="503"/>
      <c r="R84" s="503"/>
      <c r="S84" s="503"/>
      <c r="T84" s="503"/>
      <c r="U84" s="504"/>
    </row>
    <row r="85" spans="2:21" ht="18" thickBot="1" x14ac:dyDescent="0.45">
      <c r="B85" s="489"/>
      <c r="C85" s="490"/>
      <c r="D85" s="318" t="s">
        <v>278</v>
      </c>
      <c r="E85" s="505" t="s">
        <v>381</v>
      </c>
      <c r="F85" s="506"/>
      <c r="G85" s="506"/>
      <c r="H85" s="506"/>
      <c r="I85" s="506"/>
      <c r="J85" s="506"/>
      <c r="K85" s="506"/>
      <c r="L85" s="506"/>
      <c r="M85" s="506"/>
      <c r="N85" s="506"/>
      <c r="O85" s="506"/>
      <c r="P85" s="506"/>
      <c r="Q85" s="506"/>
      <c r="R85" s="506"/>
      <c r="S85" s="506"/>
      <c r="T85" s="506"/>
      <c r="U85" s="507"/>
    </row>
    <row r="86" spans="2:21" ht="18" thickBot="1" x14ac:dyDescent="0.45">
      <c r="B86" s="489"/>
      <c r="C86" s="490"/>
      <c r="D86" s="319" t="s">
        <v>138</v>
      </c>
      <c r="E86" s="502" t="s">
        <v>382</v>
      </c>
      <c r="F86" s="503"/>
      <c r="G86" s="503"/>
      <c r="H86" s="503"/>
      <c r="I86" s="503"/>
      <c r="J86" s="503"/>
      <c r="K86" s="503"/>
      <c r="L86" s="503"/>
      <c r="M86" s="503"/>
      <c r="N86" s="503"/>
      <c r="O86" s="503"/>
      <c r="P86" s="503"/>
      <c r="Q86" s="503"/>
      <c r="R86" s="503"/>
      <c r="S86" s="503"/>
      <c r="T86" s="503"/>
      <c r="U86" s="504"/>
    </row>
    <row r="87" spans="2:21" ht="18" thickBot="1" x14ac:dyDescent="0.45">
      <c r="B87" s="489"/>
      <c r="C87" s="490"/>
      <c r="D87" s="318" t="s">
        <v>35</v>
      </c>
      <c r="E87" s="505" t="s">
        <v>383</v>
      </c>
      <c r="F87" s="506"/>
      <c r="G87" s="506"/>
      <c r="H87" s="506"/>
      <c r="I87" s="506"/>
      <c r="J87" s="506"/>
      <c r="K87" s="506"/>
      <c r="L87" s="506"/>
      <c r="M87" s="506"/>
      <c r="N87" s="506"/>
      <c r="O87" s="506"/>
      <c r="P87" s="506"/>
      <c r="Q87" s="506"/>
      <c r="R87" s="506"/>
      <c r="S87" s="506"/>
      <c r="T87" s="506"/>
      <c r="U87" s="507"/>
    </row>
    <row r="88" spans="2:21" ht="18" thickBot="1" x14ac:dyDescent="0.45">
      <c r="B88" s="489"/>
      <c r="C88" s="490"/>
      <c r="D88" s="319" t="s">
        <v>139</v>
      </c>
      <c r="E88" s="502" t="s">
        <v>384</v>
      </c>
      <c r="F88" s="503"/>
      <c r="G88" s="503"/>
      <c r="H88" s="503"/>
      <c r="I88" s="503"/>
      <c r="J88" s="503"/>
      <c r="K88" s="503"/>
      <c r="L88" s="503"/>
      <c r="M88" s="503"/>
      <c r="N88" s="503"/>
      <c r="O88" s="503"/>
      <c r="P88" s="503"/>
      <c r="Q88" s="503"/>
      <c r="R88" s="503"/>
      <c r="S88" s="503"/>
      <c r="T88" s="503"/>
      <c r="U88" s="504"/>
    </row>
    <row r="89" spans="2:21" ht="18" thickBot="1" x14ac:dyDescent="0.45">
      <c r="B89" s="489"/>
      <c r="C89" s="490"/>
      <c r="D89" s="318" t="s">
        <v>140</v>
      </c>
      <c r="E89" s="505" t="s">
        <v>385</v>
      </c>
      <c r="F89" s="506"/>
      <c r="G89" s="506"/>
      <c r="H89" s="506"/>
      <c r="I89" s="506"/>
      <c r="J89" s="506"/>
      <c r="K89" s="506"/>
      <c r="L89" s="506"/>
      <c r="M89" s="506"/>
      <c r="N89" s="506"/>
      <c r="O89" s="506"/>
      <c r="P89" s="506"/>
      <c r="Q89" s="506"/>
      <c r="R89" s="506"/>
      <c r="S89" s="506"/>
      <c r="T89" s="506"/>
      <c r="U89" s="507"/>
    </row>
    <row r="90" spans="2:21" ht="18" thickBot="1" x14ac:dyDescent="0.45">
      <c r="B90" s="489"/>
      <c r="C90" s="490"/>
      <c r="D90" s="319" t="s">
        <v>141</v>
      </c>
      <c r="E90" s="502" t="s">
        <v>386</v>
      </c>
      <c r="F90" s="503"/>
      <c r="G90" s="503"/>
      <c r="H90" s="503"/>
      <c r="I90" s="503"/>
      <c r="J90" s="503"/>
      <c r="K90" s="503"/>
      <c r="L90" s="503"/>
      <c r="M90" s="503"/>
      <c r="N90" s="503"/>
      <c r="O90" s="503"/>
      <c r="P90" s="503"/>
      <c r="Q90" s="503"/>
      <c r="R90" s="503"/>
      <c r="S90" s="503"/>
      <c r="T90" s="503"/>
      <c r="U90" s="504"/>
    </row>
    <row r="91" spans="2:21" ht="18" thickBot="1" x14ac:dyDescent="0.45">
      <c r="B91" s="489"/>
      <c r="C91" s="490"/>
      <c r="D91" s="318" t="s">
        <v>142</v>
      </c>
      <c r="E91" s="505" t="s">
        <v>387</v>
      </c>
      <c r="F91" s="506"/>
      <c r="G91" s="506"/>
      <c r="H91" s="506"/>
      <c r="I91" s="506"/>
      <c r="J91" s="506"/>
      <c r="K91" s="506"/>
      <c r="L91" s="506"/>
      <c r="M91" s="506"/>
      <c r="N91" s="506"/>
      <c r="O91" s="506"/>
      <c r="P91" s="506"/>
      <c r="Q91" s="506"/>
      <c r="R91" s="506"/>
      <c r="S91" s="506"/>
      <c r="T91" s="506"/>
      <c r="U91" s="507"/>
    </row>
    <row r="92" spans="2:21" ht="18" thickBot="1" x14ac:dyDescent="0.45">
      <c r="B92" s="489"/>
      <c r="C92" s="490"/>
      <c r="D92" s="319" t="s">
        <v>41</v>
      </c>
      <c r="E92" s="502" t="s">
        <v>388</v>
      </c>
      <c r="F92" s="503"/>
      <c r="G92" s="503"/>
      <c r="H92" s="503"/>
      <c r="I92" s="503"/>
      <c r="J92" s="503"/>
      <c r="K92" s="503"/>
      <c r="L92" s="503"/>
      <c r="M92" s="503"/>
      <c r="N92" s="503"/>
      <c r="O92" s="503"/>
      <c r="P92" s="503"/>
      <c r="Q92" s="503"/>
      <c r="R92" s="503"/>
      <c r="S92" s="503"/>
      <c r="T92" s="503"/>
      <c r="U92" s="504"/>
    </row>
    <row r="93" spans="2:21" ht="18" thickBot="1" x14ac:dyDescent="0.45">
      <c r="B93" s="489"/>
      <c r="C93" s="490"/>
      <c r="D93" s="318" t="s">
        <v>143</v>
      </c>
      <c r="E93" s="505" t="s">
        <v>389</v>
      </c>
      <c r="F93" s="506"/>
      <c r="G93" s="506"/>
      <c r="H93" s="506"/>
      <c r="I93" s="506"/>
      <c r="J93" s="506"/>
      <c r="K93" s="506"/>
      <c r="L93" s="506"/>
      <c r="M93" s="506"/>
      <c r="N93" s="506"/>
      <c r="O93" s="506"/>
      <c r="P93" s="506"/>
      <c r="Q93" s="506"/>
      <c r="R93" s="506"/>
      <c r="S93" s="506"/>
      <c r="T93" s="506"/>
      <c r="U93" s="507"/>
    </row>
    <row r="94" spans="2:21" ht="18" thickBot="1" x14ac:dyDescent="0.45">
      <c r="B94" s="489"/>
      <c r="C94" s="490"/>
      <c r="D94" s="319" t="s">
        <v>144</v>
      </c>
      <c r="E94" s="502" t="s">
        <v>390</v>
      </c>
      <c r="F94" s="503"/>
      <c r="G94" s="503"/>
      <c r="H94" s="503"/>
      <c r="I94" s="503"/>
      <c r="J94" s="503"/>
      <c r="K94" s="503"/>
      <c r="L94" s="503"/>
      <c r="M94" s="503"/>
      <c r="N94" s="503"/>
      <c r="O94" s="503"/>
      <c r="P94" s="503"/>
      <c r="Q94" s="503"/>
      <c r="R94" s="503"/>
      <c r="S94" s="503"/>
      <c r="T94" s="503"/>
      <c r="U94" s="504"/>
    </row>
    <row r="95" spans="2:21" ht="18" thickBot="1" x14ac:dyDescent="0.45">
      <c r="B95" s="489"/>
      <c r="C95" s="490"/>
      <c r="D95" s="318" t="s">
        <v>145</v>
      </c>
      <c r="E95" s="505" t="s">
        <v>391</v>
      </c>
      <c r="F95" s="506"/>
      <c r="G95" s="506"/>
      <c r="H95" s="506"/>
      <c r="I95" s="506"/>
      <c r="J95" s="506"/>
      <c r="K95" s="506"/>
      <c r="L95" s="506"/>
      <c r="M95" s="506"/>
      <c r="N95" s="506"/>
      <c r="O95" s="506"/>
      <c r="P95" s="506"/>
      <c r="Q95" s="506"/>
      <c r="R95" s="506"/>
      <c r="S95" s="506"/>
      <c r="T95" s="506"/>
      <c r="U95" s="507"/>
    </row>
    <row r="96" spans="2:21" ht="18" thickBot="1" x14ac:dyDescent="0.45">
      <c r="B96" s="489"/>
      <c r="C96" s="490"/>
      <c r="D96" s="320" t="s">
        <v>146</v>
      </c>
      <c r="E96" s="502" t="s">
        <v>392</v>
      </c>
      <c r="F96" s="503"/>
      <c r="G96" s="503"/>
      <c r="H96" s="503"/>
      <c r="I96" s="503"/>
      <c r="J96" s="503"/>
      <c r="K96" s="503"/>
      <c r="L96" s="503"/>
      <c r="M96" s="503"/>
      <c r="N96" s="503"/>
      <c r="O96" s="503"/>
      <c r="P96" s="503"/>
      <c r="Q96" s="503"/>
      <c r="R96" s="503"/>
      <c r="S96" s="503"/>
      <c r="T96" s="503"/>
      <c r="U96" s="504"/>
    </row>
    <row r="97" spans="2:21" ht="18" thickBot="1" x14ac:dyDescent="0.45">
      <c r="B97" s="489"/>
      <c r="C97" s="490"/>
      <c r="D97" s="321" t="s">
        <v>279</v>
      </c>
      <c r="E97" s="508" t="s">
        <v>380</v>
      </c>
      <c r="F97" s="509"/>
      <c r="G97" s="509"/>
      <c r="H97" s="509"/>
      <c r="I97" s="509"/>
      <c r="J97" s="509"/>
      <c r="K97" s="509"/>
      <c r="L97" s="509"/>
      <c r="M97" s="509"/>
      <c r="N97" s="509"/>
      <c r="O97" s="509"/>
      <c r="P97" s="509"/>
      <c r="Q97" s="509"/>
      <c r="R97" s="509"/>
      <c r="S97" s="509"/>
      <c r="T97" s="509"/>
      <c r="U97" s="510"/>
    </row>
    <row r="98" spans="2:21" ht="18" thickBot="1" x14ac:dyDescent="0.45">
      <c r="B98" s="489"/>
      <c r="C98" s="490"/>
      <c r="D98" s="315" t="s">
        <v>280</v>
      </c>
      <c r="E98" s="484" t="s">
        <v>381</v>
      </c>
      <c r="F98" s="485"/>
      <c r="G98" s="485"/>
      <c r="H98" s="485"/>
      <c r="I98" s="485"/>
      <c r="J98" s="485"/>
      <c r="K98" s="485"/>
      <c r="L98" s="485"/>
      <c r="M98" s="485"/>
      <c r="N98" s="485"/>
      <c r="O98" s="485"/>
      <c r="P98" s="485"/>
      <c r="Q98" s="485"/>
      <c r="R98" s="485"/>
      <c r="S98" s="485"/>
      <c r="T98" s="485"/>
      <c r="U98" s="486"/>
    </row>
    <row r="99" spans="2:21" ht="18" thickBot="1" x14ac:dyDescent="0.45">
      <c r="B99" s="489"/>
      <c r="C99" s="490"/>
      <c r="D99" s="310" t="s">
        <v>147</v>
      </c>
      <c r="E99" s="493" t="s">
        <v>382</v>
      </c>
      <c r="F99" s="494"/>
      <c r="G99" s="494"/>
      <c r="H99" s="494"/>
      <c r="I99" s="494"/>
      <c r="J99" s="494"/>
      <c r="K99" s="494"/>
      <c r="L99" s="494"/>
      <c r="M99" s="494"/>
      <c r="N99" s="494"/>
      <c r="O99" s="494"/>
      <c r="P99" s="494"/>
      <c r="Q99" s="494"/>
      <c r="R99" s="494"/>
      <c r="S99" s="494"/>
      <c r="T99" s="494"/>
      <c r="U99" s="495"/>
    </row>
    <row r="100" spans="2:21" ht="18" thickBot="1" x14ac:dyDescent="0.45">
      <c r="B100" s="489"/>
      <c r="C100" s="490"/>
      <c r="D100" s="315" t="s">
        <v>36</v>
      </c>
      <c r="E100" s="484" t="s">
        <v>393</v>
      </c>
      <c r="F100" s="485"/>
      <c r="G100" s="485"/>
      <c r="H100" s="485"/>
      <c r="I100" s="485"/>
      <c r="J100" s="485"/>
      <c r="K100" s="485"/>
      <c r="L100" s="485"/>
      <c r="M100" s="485"/>
      <c r="N100" s="485"/>
      <c r="O100" s="485"/>
      <c r="P100" s="485"/>
      <c r="Q100" s="485"/>
      <c r="R100" s="485"/>
      <c r="S100" s="485"/>
      <c r="T100" s="485"/>
      <c r="U100" s="486"/>
    </row>
    <row r="101" spans="2:21" ht="18" thickBot="1" x14ac:dyDescent="0.45">
      <c r="B101" s="489"/>
      <c r="C101" s="490"/>
      <c r="D101" s="310" t="s">
        <v>148</v>
      </c>
      <c r="E101" s="493" t="s">
        <v>384</v>
      </c>
      <c r="F101" s="494"/>
      <c r="G101" s="494"/>
      <c r="H101" s="494"/>
      <c r="I101" s="494"/>
      <c r="J101" s="494"/>
      <c r="K101" s="494"/>
      <c r="L101" s="494"/>
      <c r="M101" s="494"/>
      <c r="N101" s="494"/>
      <c r="O101" s="494"/>
      <c r="P101" s="494"/>
      <c r="Q101" s="494"/>
      <c r="R101" s="494"/>
      <c r="S101" s="494"/>
      <c r="T101" s="494"/>
      <c r="U101" s="495"/>
    </row>
    <row r="102" spans="2:21" ht="18" thickBot="1" x14ac:dyDescent="0.45">
      <c r="B102" s="489"/>
      <c r="C102" s="490"/>
      <c r="D102" s="315" t="s">
        <v>149</v>
      </c>
      <c r="E102" s="484" t="s">
        <v>385</v>
      </c>
      <c r="F102" s="485"/>
      <c r="G102" s="485"/>
      <c r="H102" s="485"/>
      <c r="I102" s="485"/>
      <c r="J102" s="485"/>
      <c r="K102" s="485"/>
      <c r="L102" s="485"/>
      <c r="M102" s="485"/>
      <c r="N102" s="485"/>
      <c r="O102" s="485"/>
      <c r="P102" s="485"/>
      <c r="Q102" s="485"/>
      <c r="R102" s="485"/>
      <c r="S102" s="485"/>
      <c r="T102" s="485"/>
      <c r="U102" s="486"/>
    </row>
    <row r="103" spans="2:21" ht="18" thickBot="1" x14ac:dyDescent="0.45">
      <c r="B103" s="489"/>
      <c r="C103" s="490"/>
      <c r="D103" s="310" t="s">
        <v>150</v>
      </c>
      <c r="E103" s="493" t="s">
        <v>386</v>
      </c>
      <c r="F103" s="494"/>
      <c r="G103" s="494"/>
      <c r="H103" s="494"/>
      <c r="I103" s="494"/>
      <c r="J103" s="494"/>
      <c r="K103" s="494"/>
      <c r="L103" s="494"/>
      <c r="M103" s="494"/>
      <c r="N103" s="494"/>
      <c r="O103" s="494"/>
      <c r="P103" s="494"/>
      <c r="Q103" s="494"/>
      <c r="R103" s="494"/>
      <c r="S103" s="494"/>
      <c r="T103" s="494"/>
      <c r="U103" s="495"/>
    </row>
    <row r="104" spans="2:21" ht="18" thickBot="1" x14ac:dyDescent="0.45">
      <c r="B104" s="489"/>
      <c r="C104" s="490"/>
      <c r="D104" s="315" t="s">
        <v>142</v>
      </c>
      <c r="E104" s="484" t="s">
        <v>387</v>
      </c>
      <c r="F104" s="485"/>
      <c r="G104" s="485"/>
      <c r="H104" s="485"/>
      <c r="I104" s="485"/>
      <c r="J104" s="485"/>
      <c r="K104" s="485"/>
      <c r="L104" s="485"/>
      <c r="M104" s="485"/>
      <c r="N104" s="485"/>
      <c r="O104" s="485"/>
      <c r="P104" s="485"/>
      <c r="Q104" s="485"/>
      <c r="R104" s="485"/>
      <c r="S104" s="485"/>
      <c r="T104" s="485"/>
      <c r="U104" s="486"/>
    </row>
    <row r="105" spans="2:21" ht="18" thickBot="1" x14ac:dyDescent="0.45">
      <c r="B105" s="489"/>
      <c r="C105" s="490"/>
      <c r="D105" s="310" t="s">
        <v>42</v>
      </c>
      <c r="E105" s="493" t="s">
        <v>388</v>
      </c>
      <c r="F105" s="494"/>
      <c r="G105" s="494"/>
      <c r="H105" s="494"/>
      <c r="I105" s="494"/>
      <c r="J105" s="494"/>
      <c r="K105" s="494"/>
      <c r="L105" s="494"/>
      <c r="M105" s="494"/>
      <c r="N105" s="494"/>
      <c r="O105" s="494"/>
      <c r="P105" s="494"/>
      <c r="Q105" s="494"/>
      <c r="R105" s="494"/>
      <c r="S105" s="494"/>
      <c r="T105" s="494"/>
      <c r="U105" s="495"/>
    </row>
    <row r="106" spans="2:21" ht="18" thickBot="1" x14ac:dyDescent="0.45">
      <c r="B106" s="489"/>
      <c r="C106" s="490"/>
      <c r="D106" s="315" t="s">
        <v>151</v>
      </c>
      <c r="E106" s="484" t="s">
        <v>389</v>
      </c>
      <c r="F106" s="485"/>
      <c r="G106" s="485"/>
      <c r="H106" s="485"/>
      <c r="I106" s="485"/>
      <c r="J106" s="485"/>
      <c r="K106" s="485"/>
      <c r="L106" s="485"/>
      <c r="M106" s="485"/>
      <c r="N106" s="485"/>
      <c r="O106" s="485"/>
      <c r="P106" s="485"/>
      <c r="Q106" s="485"/>
      <c r="R106" s="485"/>
      <c r="S106" s="485"/>
      <c r="T106" s="485"/>
      <c r="U106" s="486"/>
    </row>
    <row r="107" spans="2:21" ht="18" thickBot="1" x14ac:dyDescent="0.45">
      <c r="B107" s="489"/>
      <c r="C107" s="490"/>
      <c r="D107" s="310" t="s">
        <v>152</v>
      </c>
      <c r="E107" s="493" t="s">
        <v>390</v>
      </c>
      <c r="F107" s="494"/>
      <c r="G107" s="494"/>
      <c r="H107" s="494"/>
      <c r="I107" s="494"/>
      <c r="J107" s="494"/>
      <c r="K107" s="494"/>
      <c r="L107" s="494"/>
      <c r="M107" s="494"/>
      <c r="N107" s="494"/>
      <c r="O107" s="494"/>
      <c r="P107" s="494"/>
      <c r="Q107" s="494"/>
      <c r="R107" s="494"/>
      <c r="S107" s="494"/>
      <c r="T107" s="494"/>
      <c r="U107" s="495"/>
    </row>
    <row r="108" spans="2:21" ht="18" thickBot="1" x14ac:dyDescent="0.45">
      <c r="B108" s="489"/>
      <c r="C108" s="490"/>
      <c r="D108" s="315" t="s">
        <v>153</v>
      </c>
      <c r="E108" s="484" t="s">
        <v>391</v>
      </c>
      <c r="F108" s="485"/>
      <c r="G108" s="485"/>
      <c r="H108" s="485"/>
      <c r="I108" s="485"/>
      <c r="J108" s="485"/>
      <c r="K108" s="485"/>
      <c r="L108" s="485"/>
      <c r="M108" s="485"/>
      <c r="N108" s="485"/>
      <c r="O108" s="485"/>
      <c r="P108" s="485"/>
      <c r="Q108" s="485"/>
      <c r="R108" s="485"/>
      <c r="S108" s="485"/>
      <c r="T108" s="485"/>
      <c r="U108" s="486"/>
    </row>
    <row r="109" spans="2:21" ht="18" thickBot="1" x14ac:dyDescent="0.45">
      <c r="B109" s="489"/>
      <c r="C109" s="490"/>
      <c r="D109" s="310" t="s">
        <v>154</v>
      </c>
      <c r="E109" s="493" t="s">
        <v>392</v>
      </c>
      <c r="F109" s="494"/>
      <c r="G109" s="494"/>
      <c r="H109" s="494"/>
      <c r="I109" s="494"/>
      <c r="J109" s="494"/>
      <c r="K109" s="494"/>
      <c r="L109" s="494"/>
      <c r="M109" s="494"/>
      <c r="N109" s="494"/>
      <c r="O109" s="494"/>
      <c r="P109" s="494"/>
      <c r="Q109" s="494"/>
      <c r="R109" s="494"/>
      <c r="S109" s="494"/>
      <c r="T109" s="494"/>
      <c r="U109" s="495"/>
    </row>
    <row r="110" spans="2:21" ht="18" thickBot="1" x14ac:dyDescent="0.45">
      <c r="B110" s="489"/>
      <c r="C110" s="490"/>
      <c r="D110" s="315" t="s">
        <v>281</v>
      </c>
      <c r="E110" s="484" t="s">
        <v>380</v>
      </c>
      <c r="F110" s="485"/>
      <c r="G110" s="485"/>
      <c r="H110" s="485"/>
      <c r="I110" s="485"/>
      <c r="J110" s="485"/>
      <c r="K110" s="485"/>
      <c r="L110" s="485"/>
      <c r="M110" s="485"/>
      <c r="N110" s="485"/>
      <c r="O110" s="485"/>
      <c r="P110" s="485"/>
      <c r="Q110" s="485"/>
      <c r="R110" s="485"/>
      <c r="S110" s="485"/>
      <c r="T110" s="485"/>
      <c r="U110" s="486"/>
    </row>
    <row r="111" spans="2:21" ht="18" thickBot="1" x14ac:dyDescent="0.45">
      <c r="B111" s="489"/>
      <c r="C111" s="490"/>
      <c r="D111" s="310" t="s">
        <v>282</v>
      </c>
      <c r="E111" s="493" t="s">
        <v>381</v>
      </c>
      <c r="F111" s="494"/>
      <c r="G111" s="494"/>
      <c r="H111" s="494"/>
      <c r="I111" s="494"/>
      <c r="J111" s="494"/>
      <c r="K111" s="494"/>
      <c r="L111" s="494"/>
      <c r="M111" s="494"/>
      <c r="N111" s="494"/>
      <c r="O111" s="494"/>
      <c r="P111" s="494"/>
      <c r="Q111" s="494"/>
      <c r="R111" s="494"/>
      <c r="S111" s="494"/>
      <c r="T111" s="494"/>
      <c r="U111" s="495"/>
    </row>
    <row r="112" spans="2:21" ht="18" thickBot="1" x14ac:dyDescent="0.45">
      <c r="B112" s="489"/>
      <c r="C112" s="490"/>
      <c r="D112" s="315" t="s">
        <v>155</v>
      </c>
      <c r="E112" s="484" t="s">
        <v>382</v>
      </c>
      <c r="F112" s="485"/>
      <c r="G112" s="485"/>
      <c r="H112" s="485"/>
      <c r="I112" s="485"/>
      <c r="J112" s="485"/>
      <c r="K112" s="485"/>
      <c r="L112" s="485"/>
      <c r="M112" s="485"/>
      <c r="N112" s="485"/>
      <c r="O112" s="485"/>
      <c r="P112" s="485"/>
      <c r="Q112" s="485"/>
      <c r="R112" s="485"/>
      <c r="S112" s="485"/>
      <c r="T112" s="485"/>
      <c r="U112" s="486"/>
    </row>
    <row r="113" spans="2:21" ht="18" thickBot="1" x14ac:dyDescent="0.45">
      <c r="B113" s="489"/>
      <c r="C113" s="490"/>
      <c r="D113" s="310" t="s">
        <v>37</v>
      </c>
      <c r="E113" s="493" t="s">
        <v>394</v>
      </c>
      <c r="F113" s="494"/>
      <c r="G113" s="494"/>
      <c r="H113" s="494"/>
      <c r="I113" s="494"/>
      <c r="J113" s="494"/>
      <c r="K113" s="494"/>
      <c r="L113" s="494"/>
      <c r="M113" s="494"/>
      <c r="N113" s="494"/>
      <c r="O113" s="494"/>
      <c r="P113" s="494"/>
      <c r="Q113" s="494"/>
      <c r="R113" s="494"/>
      <c r="S113" s="494"/>
      <c r="T113" s="494"/>
      <c r="U113" s="495"/>
    </row>
    <row r="114" spans="2:21" ht="18" thickBot="1" x14ac:dyDescent="0.45">
      <c r="B114" s="489"/>
      <c r="C114" s="490"/>
      <c r="D114" s="315" t="s">
        <v>156</v>
      </c>
      <c r="E114" s="484" t="s">
        <v>384</v>
      </c>
      <c r="F114" s="485"/>
      <c r="G114" s="485"/>
      <c r="H114" s="485"/>
      <c r="I114" s="485"/>
      <c r="J114" s="485"/>
      <c r="K114" s="485"/>
      <c r="L114" s="485"/>
      <c r="M114" s="485"/>
      <c r="N114" s="485"/>
      <c r="O114" s="485"/>
      <c r="P114" s="485"/>
      <c r="Q114" s="485"/>
      <c r="R114" s="485"/>
      <c r="S114" s="485"/>
      <c r="T114" s="485"/>
      <c r="U114" s="486"/>
    </row>
    <row r="115" spans="2:21" ht="18" thickBot="1" x14ac:dyDescent="0.45">
      <c r="B115" s="489"/>
      <c r="C115" s="490"/>
      <c r="D115" s="310" t="s">
        <v>157</v>
      </c>
      <c r="E115" s="493" t="s">
        <v>385</v>
      </c>
      <c r="F115" s="494"/>
      <c r="G115" s="494"/>
      <c r="H115" s="494"/>
      <c r="I115" s="494"/>
      <c r="J115" s="494"/>
      <c r="K115" s="494"/>
      <c r="L115" s="494"/>
      <c r="M115" s="494"/>
      <c r="N115" s="494"/>
      <c r="O115" s="494"/>
      <c r="P115" s="494"/>
      <c r="Q115" s="494"/>
      <c r="R115" s="494"/>
      <c r="S115" s="494"/>
      <c r="T115" s="494"/>
      <c r="U115" s="495"/>
    </row>
    <row r="116" spans="2:21" ht="18" thickBot="1" x14ac:dyDescent="0.45">
      <c r="B116" s="489"/>
      <c r="C116" s="490"/>
      <c r="D116" s="315" t="s">
        <v>158</v>
      </c>
      <c r="E116" s="484" t="s">
        <v>386</v>
      </c>
      <c r="F116" s="485"/>
      <c r="G116" s="485"/>
      <c r="H116" s="485"/>
      <c r="I116" s="485"/>
      <c r="J116" s="485"/>
      <c r="K116" s="485"/>
      <c r="L116" s="485"/>
      <c r="M116" s="485"/>
      <c r="N116" s="485"/>
      <c r="O116" s="485"/>
      <c r="P116" s="485"/>
      <c r="Q116" s="485"/>
      <c r="R116" s="485"/>
      <c r="S116" s="485"/>
      <c r="T116" s="485"/>
      <c r="U116" s="486"/>
    </row>
    <row r="117" spans="2:21" ht="18" thickBot="1" x14ac:dyDescent="0.45">
      <c r="B117" s="489"/>
      <c r="C117" s="490"/>
      <c r="D117" s="310" t="s">
        <v>142</v>
      </c>
      <c r="E117" s="493" t="s">
        <v>387</v>
      </c>
      <c r="F117" s="494"/>
      <c r="G117" s="494"/>
      <c r="H117" s="494"/>
      <c r="I117" s="494"/>
      <c r="J117" s="494"/>
      <c r="K117" s="494"/>
      <c r="L117" s="494"/>
      <c r="M117" s="494"/>
      <c r="N117" s="494"/>
      <c r="O117" s="494"/>
      <c r="P117" s="494"/>
      <c r="Q117" s="494"/>
      <c r="R117" s="494"/>
      <c r="S117" s="494"/>
      <c r="T117" s="494"/>
      <c r="U117" s="495"/>
    </row>
    <row r="118" spans="2:21" ht="18" thickBot="1" x14ac:dyDescent="0.45">
      <c r="B118" s="489"/>
      <c r="C118" s="490"/>
      <c r="D118" s="315" t="s">
        <v>43</v>
      </c>
      <c r="E118" s="484" t="s">
        <v>388</v>
      </c>
      <c r="F118" s="485"/>
      <c r="G118" s="485"/>
      <c r="H118" s="485"/>
      <c r="I118" s="485"/>
      <c r="J118" s="485"/>
      <c r="K118" s="485"/>
      <c r="L118" s="485"/>
      <c r="M118" s="485"/>
      <c r="N118" s="485"/>
      <c r="O118" s="485"/>
      <c r="P118" s="485"/>
      <c r="Q118" s="485"/>
      <c r="R118" s="485"/>
      <c r="S118" s="485"/>
      <c r="T118" s="485"/>
      <c r="U118" s="486"/>
    </row>
    <row r="119" spans="2:21" ht="18" thickBot="1" x14ac:dyDescent="0.45">
      <c r="B119" s="489"/>
      <c r="C119" s="490"/>
      <c r="D119" s="310" t="s">
        <v>159</v>
      </c>
      <c r="E119" s="493" t="s">
        <v>389</v>
      </c>
      <c r="F119" s="494"/>
      <c r="G119" s="494"/>
      <c r="H119" s="494"/>
      <c r="I119" s="494"/>
      <c r="J119" s="494"/>
      <c r="K119" s="494"/>
      <c r="L119" s="494"/>
      <c r="M119" s="494"/>
      <c r="N119" s="494"/>
      <c r="O119" s="494"/>
      <c r="P119" s="494"/>
      <c r="Q119" s="494"/>
      <c r="R119" s="494"/>
      <c r="S119" s="494"/>
      <c r="T119" s="494"/>
      <c r="U119" s="495"/>
    </row>
    <row r="120" spans="2:21" ht="18" thickBot="1" x14ac:dyDescent="0.45">
      <c r="B120" s="489"/>
      <c r="C120" s="490"/>
      <c r="D120" s="315" t="s">
        <v>160</v>
      </c>
      <c r="E120" s="484" t="s">
        <v>390</v>
      </c>
      <c r="F120" s="485"/>
      <c r="G120" s="485"/>
      <c r="H120" s="485"/>
      <c r="I120" s="485"/>
      <c r="J120" s="485"/>
      <c r="K120" s="485"/>
      <c r="L120" s="485"/>
      <c r="M120" s="485"/>
      <c r="N120" s="485"/>
      <c r="O120" s="485"/>
      <c r="P120" s="485"/>
      <c r="Q120" s="485"/>
      <c r="R120" s="485"/>
      <c r="S120" s="485"/>
      <c r="T120" s="485"/>
      <c r="U120" s="486"/>
    </row>
    <row r="121" spans="2:21" ht="18" thickBot="1" x14ac:dyDescent="0.45">
      <c r="B121" s="489"/>
      <c r="C121" s="490"/>
      <c r="D121" s="310" t="s">
        <v>161</v>
      </c>
      <c r="E121" s="493" t="s">
        <v>391</v>
      </c>
      <c r="F121" s="494"/>
      <c r="G121" s="494"/>
      <c r="H121" s="494"/>
      <c r="I121" s="494"/>
      <c r="J121" s="494"/>
      <c r="K121" s="494"/>
      <c r="L121" s="494"/>
      <c r="M121" s="494"/>
      <c r="N121" s="494"/>
      <c r="O121" s="494"/>
      <c r="P121" s="494"/>
      <c r="Q121" s="494"/>
      <c r="R121" s="494"/>
      <c r="S121" s="494"/>
      <c r="T121" s="494"/>
      <c r="U121" s="495"/>
    </row>
    <row r="122" spans="2:21" ht="18" thickBot="1" x14ac:dyDescent="0.45">
      <c r="B122" s="489"/>
      <c r="C122" s="490"/>
      <c r="D122" s="315" t="s">
        <v>162</v>
      </c>
      <c r="E122" s="484" t="s">
        <v>392</v>
      </c>
      <c r="F122" s="485"/>
      <c r="G122" s="485"/>
      <c r="H122" s="485"/>
      <c r="I122" s="485"/>
      <c r="J122" s="485"/>
      <c r="K122" s="485"/>
      <c r="L122" s="485"/>
      <c r="M122" s="485"/>
      <c r="N122" s="485"/>
      <c r="O122" s="485"/>
      <c r="P122" s="485"/>
      <c r="Q122" s="485"/>
      <c r="R122" s="485"/>
      <c r="S122" s="485"/>
      <c r="T122" s="485"/>
      <c r="U122" s="486"/>
    </row>
    <row r="123" spans="2:21" ht="18" thickBot="1" x14ac:dyDescent="0.45">
      <c r="B123" s="489"/>
      <c r="C123" s="490"/>
      <c r="D123" s="310" t="s">
        <v>283</v>
      </c>
      <c r="E123" s="493" t="s">
        <v>381</v>
      </c>
      <c r="F123" s="494"/>
      <c r="G123" s="494"/>
      <c r="H123" s="494"/>
      <c r="I123" s="494"/>
      <c r="J123" s="494"/>
      <c r="K123" s="494"/>
      <c r="L123" s="494"/>
      <c r="M123" s="494"/>
      <c r="N123" s="494"/>
      <c r="O123" s="494"/>
      <c r="P123" s="494"/>
      <c r="Q123" s="494"/>
      <c r="R123" s="494"/>
      <c r="S123" s="494"/>
      <c r="T123" s="494"/>
      <c r="U123" s="495"/>
    </row>
    <row r="124" spans="2:21" ht="18" thickBot="1" x14ac:dyDescent="0.45">
      <c r="B124" s="489"/>
      <c r="C124" s="490"/>
      <c r="D124" s="315" t="s">
        <v>284</v>
      </c>
      <c r="E124" s="484" t="s">
        <v>382</v>
      </c>
      <c r="F124" s="485"/>
      <c r="G124" s="485"/>
      <c r="H124" s="485"/>
      <c r="I124" s="485"/>
      <c r="J124" s="485"/>
      <c r="K124" s="485"/>
      <c r="L124" s="485"/>
      <c r="M124" s="485"/>
      <c r="N124" s="485"/>
      <c r="O124" s="485"/>
      <c r="P124" s="485"/>
      <c r="Q124" s="485"/>
      <c r="R124" s="485"/>
      <c r="S124" s="485"/>
      <c r="T124" s="485"/>
      <c r="U124" s="486"/>
    </row>
    <row r="125" spans="2:21" ht="18" thickBot="1" x14ac:dyDescent="0.45">
      <c r="B125" s="489"/>
      <c r="C125" s="490"/>
      <c r="D125" s="310" t="s">
        <v>163</v>
      </c>
      <c r="E125" s="493" t="s">
        <v>395</v>
      </c>
      <c r="F125" s="494"/>
      <c r="G125" s="494"/>
      <c r="H125" s="494"/>
      <c r="I125" s="494"/>
      <c r="J125" s="494"/>
      <c r="K125" s="494"/>
      <c r="L125" s="494"/>
      <c r="M125" s="494"/>
      <c r="N125" s="494"/>
      <c r="O125" s="494"/>
      <c r="P125" s="494"/>
      <c r="Q125" s="494"/>
      <c r="R125" s="494"/>
      <c r="S125" s="494"/>
      <c r="T125" s="494"/>
      <c r="U125" s="495"/>
    </row>
    <row r="126" spans="2:21" ht="18" thickBot="1" x14ac:dyDescent="0.45">
      <c r="B126" s="489"/>
      <c r="C126" s="490"/>
      <c r="D126" s="315" t="s">
        <v>164</v>
      </c>
      <c r="E126" s="484" t="s">
        <v>384</v>
      </c>
      <c r="F126" s="485"/>
      <c r="G126" s="485"/>
      <c r="H126" s="485"/>
      <c r="I126" s="485"/>
      <c r="J126" s="485"/>
      <c r="K126" s="485"/>
      <c r="L126" s="485"/>
      <c r="M126" s="485"/>
      <c r="N126" s="485"/>
      <c r="O126" s="485"/>
      <c r="P126" s="485"/>
      <c r="Q126" s="485"/>
      <c r="R126" s="485"/>
      <c r="S126" s="485"/>
      <c r="T126" s="485"/>
      <c r="U126" s="486"/>
    </row>
    <row r="127" spans="2:21" ht="18" thickBot="1" x14ac:dyDescent="0.45">
      <c r="B127" s="489"/>
      <c r="C127" s="490"/>
      <c r="D127" s="310" t="s">
        <v>165</v>
      </c>
      <c r="E127" s="493" t="s">
        <v>385</v>
      </c>
      <c r="F127" s="494"/>
      <c r="G127" s="494"/>
      <c r="H127" s="494"/>
      <c r="I127" s="494"/>
      <c r="J127" s="494"/>
      <c r="K127" s="494"/>
      <c r="L127" s="494"/>
      <c r="M127" s="494"/>
      <c r="N127" s="494"/>
      <c r="O127" s="494"/>
      <c r="P127" s="494"/>
      <c r="Q127" s="494"/>
      <c r="R127" s="494"/>
      <c r="S127" s="494"/>
      <c r="T127" s="494"/>
      <c r="U127" s="495"/>
    </row>
    <row r="128" spans="2:21" ht="18" thickBot="1" x14ac:dyDescent="0.45">
      <c r="B128" s="489"/>
      <c r="C128" s="490"/>
      <c r="D128" s="315" t="s">
        <v>166</v>
      </c>
      <c r="E128" s="484" t="s">
        <v>386</v>
      </c>
      <c r="F128" s="485"/>
      <c r="G128" s="485"/>
      <c r="H128" s="485"/>
      <c r="I128" s="485"/>
      <c r="J128" s="485"/>
      <c r="K128" s="485"/>
      <c r="L128" s="485"/>
      <c r="M128" s="485"/>
      <c r="N128" s="485"/>
      <c r="O128" s="485"/>
      <c r="P128" s="485"/>
      <c r="Q128" s="485"/>
      <c r="R128" s="485"/>
      <c r="S128" s="485"/>
      <c r="T128" s="485"/>
      <c r="U128" s="486"/>
    </row>
    <row r="129" spans="2:21" ht="18" thickBot="1" x14ac:dyDescent="0.45">
      <c r="B129" s="489"/>
      <c r="C129" s="490"/>
      <c r="D129" s="310" t="s">
        <v>167</v>
      </c>
      <c r="E129" s="493" t="s">
        <v>387</v>
      </c>
      <c r="F129" s="494"/>
      <c r="G129" s="494"/>
      <c r="H129" s="494"/>
      <c r="I129" s="494"/>
      <c r="J129" s="494"/>
      <c r="K129" s="494"/>
      <c r="L129" s="494"/>
      <c r="M129" s="494"/>
      <c r="N129" s="494"/>
      <c r="O129" s="494"/>
      <c r="P129" s="494"/>
      <c r="Q129" s="494"/>
      <c r="R129" s="494"/>
      <c r="S129" s="494"/>
      <c r="T129" s="494"/>
      <c r="U129" s="495"/>
    </row>
    <row r="130" spans="2:21" ht="18" thickBot="1" x14ac:dyDescent="0.45">
      <c r="B130" s="489"/>
      <c r="C130" s="490"/>
      <c r="D130" s="315" t="s">
        <v>168</v>
      </c>
      <c r="E130" s="484" t="s">
        <v>388</v>
      </c>
      <c r="F130" s="485"/>
      <c r="G130" s="485"/>
      <c r="H130" s="485"/>
      <c r="I130" s="485"/>
      <c r="J130" s="485"/>
      <c r="K130" s="485"/>
      <c r="L130" s="485"/>
      <c r="M130" s="485"/>
      <c r="N130" s="485"/>
      <c r="O130" s="485"/>
      <c r="P130" s="485"/>
      <c r="Q130" s="485"/>
      <c r="R130" s="485"/>
      <c r="S130" s="485"/>
      <c r="T130" s="485"/>
      <c r="U130" s="486"/>
    </row>
    <row r="131" spans="2:21" ht="18" thickBot="1" x14ac:dyDescent="0.45">
      <c r="B131" s="491"/>
      <c r="C131" s="492"/>
      <c r="D131" s="310" t="s">
        <v>169</v>
      </c>
      <c r="E131" s="493" t="s">
        <v>389</v>
      </c>
      <c r="F131" s="494"/>
      <c r="G131" s="494"/>
      <c r="H131" s="494"/>
      <c r="I131" s="494"/>
      <c r="J131" s="494"/>
      <c r="K131" s="494"/>
      <c r="L131" s="494"/>
      <c r="M131" s="494"/>
      <c r="N131" s="494"/>
      <c r="O131" s="494"/>
      <c r="P131" s="494"/>
      <c r="Q131" s="494"/>
      <c r="R131" s="494"/>
      <c r="S131" s="494"/>
      <c r="T131" s="494"/>
      <c r="U131" s="495"/>
    </row>
    <row r="132" spans="2:21" ht="29.25" thickBot="1" x14ac:dyDescent="0.45">
      <c r="B132" s="487" t="s">
        <v>170</v>
      </c>
      <c r="C132" s="488"/>
      <c r="D132" s="315" t="s">
        <v>171</v>
      </c>
      <c r="E132" s="484" t="s">
        <v>396</v>
      </c>
      <c r="F132" s="485"/>
      <c r="G132" s="485"/>
      <c r="H132" s="485"/>
      <c r="I132" s="485"/>
      <c r="J132" s="485"/>
      <c r="K132" s="485"/>
      <c r="L132" s="485"/>
      <c r="M132" s="485"/>
      <c r="N132" s="485"/>
      <c r="O132" s="485"/>
      <c r="P132" s="485"/>
      <c r="Q132" s="485"/>
      <c r="R132" s="485"/>
      <c r="S132" s="485"/>
      <c r="T132" s="485"/>
      <c r="U132" s="486"/>
    </row>
    <row r="133" spans="2:21" ht="29.25" thickBot="1" x14ac:dyDescent="0.45">
      <c r="B133" s="489"/>
      <c r="C133" s="490"/>
      <c r="D133" s="310" t="s">
        <v>172</v>
      </c>
      <c r="E133" s="493" t="s">
        <v>397</v>
      </c>
      <c r="F133" s="494"/>
      <c r="G133" s="494"/>
      <c r="H133" s="494"/>
      <c r="I133" s="494"/>
      <c r="J133" s="494"/>
      <c r="K133" s="494"/>
      <c r="L133" s="494"/>
      <c r="M133" s="494"/>
      <c r="N133" s="494"/>
      <c r="O133" s="494"/>
      <c r="P133" s="494"/>
      <c r="Q133" s="494"/>
      <c r="R133" s="494"/>
      <c r="S133" s="494"/>
      <c r="T133" s="494"/>
      <c r="U133" s="495"/>
    </row>
    <row r="134" spans="2:21" ht="18" thickBot="1" x14ac:dyDescent="0.45">
      <c r="B134" s="489"/>
      <c r="C134" s="490"/>
      <c r="D134" s="315" t="s">
        <v>173</v>
      </c>
      <c r="E134" s="484" t="s">
        <v>398</v>
      </c>
      <c r="F134" s="485"/>
      <c r="G134" s="485"/>
      <c r="H134" s="485"/>
      <c r="I134" s="485"/>
      <c r="J134" s="485"/>
      <c r="K134" s="485"/>
      <c r="L134" s="485"/>
      <c r="M134" s="485"/>
      <c r="N134" s="485"/>
      <c r="O134" s="485"/>
      <c r="P134" s="485"/>
      <c r="Q134" s="485"/>
      <c r="R134" s="485"/>
      <c r="S134" s="485"/>
      <c r="T134" s="485"/>
      <c r="U134" s="486"/>
    </row>
    <row r="135" spans="2:21" ht="43.5" thickBot="1" x14ac:dyDescent="0.45">
      <c r="B135" s="491"/>
      <c r="C135" s="492"/>
      <c r="D135" s="310" t="s">
        <v>220</v>
      </c>
      <c r="E135" s="493" t="s">
        <v>399</v>
      </c>
      <c r="F135" s="494"/>
      <c r="G135" s="494"/>
      <c r="H135" s="494"/>
      <c r="I135" s="494"/>
      <c r="J135" s="494"/>
      <c r="K135" s="494"/>
      <c r="L135" s="494"/>
      <c r="M135" s="494"/>
      <c r="N135" s="494"/>
      <c r="O135" s="494"/>
      <c r="P135" s="494"/>
      <c r="Q135" s="494"/>
      <c r="R135" s="494"/>
      <c r="S135" s="494"/>
      <c r="T135" s="494"/>
      <c r="U135" s="495"/>
    </row>
    <row r="136" spans="2:21" ht="18" thickBot="1" x14ac:dyDescent="0.45">
      <c r="B136" s="487" t="s">
        <v>40</v>
      </c>
      <c r="C136" s="488"/>
      <c r="D136" s="315" t="s">
        <v>44</v>
      </c>
      <c r="E136" s="484" t="s">
        <v>385</v>
      </c>
      <c r="F136" s="485"/>
      <c r="G136" s="485"/>
      <c r="H136" s="485"/>
      <c r="I136" s="485"/>
      <c r="J136" s="485"/>
      <c r="K136" s="485"/>
      <c r="L136" s="485"/>
      <c r="M136" s="485"/>
      <c r="N136" s="485"/>
      <c r="O136" s="485"/>
      <c r="P136" s="485"/>
      <c r="Q136" s="485"/>
      <c r="R136" s="485"/>
      <c r="S136" s="485"/>
      <c r="T136" s="485"/>
      <c r="U136" s="486"/>
    </row>
    <row r="137" spans="2:21" ht="18" thickBot="1" x14ac:dyDescent="0.45">
      <c r="B137" s="489"/>
      <c r="C137" s="490"/>
      <c r="D137" s="310" t="s">
        <v>20</v>
      </c>
      <c r="E137" s="493" t="s">
        <v>400</v>
      </c>
      <c r="F137" s="494"/>
      <c r="G137" s="494"/>
      <c r="H137" s="494"/>
      <c r="I137" s="494"/>
      <c r="J137" s="494"/>
      <c r="K137" s="494"/>
      <c r="L137" s="494"/>
      <c r="M137" s="494"/>
      <c r="N137" s="494"/>
      <c r="O137" s="494"/>
      <c r="P137" s="494"/>
      <c r="Q137" s="494"/>
      <c r="R137" s="494"/>
      <c r="S137" s="494"/>
      <c r="T137" s="494"/>
      <c r="U137" s="495"/>
    </row>
    <row r="138" spans="2:21" ht="29.25" thickBot="1" x14ac:dyDescent="0.45">
      <c r="B138" s="489"/>
      <c r="C138" s="490"/>
      <c r="D138" s="315" t="s">
        <v>64</v>
      </c>
      <c r="E138" s="484" t="s">
        <v>401</v>
      </c>
      <c r="F138" s="485"/>
      <c r="G138" s="485"/>
      <c r="H138" s="485"/>
      <c r="I138" s="485"/>
      <c r="J138" s="485"/>
      <c r="K138" s="485"/>
      <c r="L138" s="485"/>
      <c r="M138" s="485"/>
      <c r="N138" s="485"/>
      <c r="O138" s="485"/>
      <c r="P138" s="485"/>
      <c r="Q138" s="485"/>
      <c r="R138" s="485"/>
      <c r="S138" s="485"/>
      <c r="T138" s="485"/>
      <c r="U138" s="486"/>
    </row>
    <row r="139" spans="2:21" ht="18" thickBot="1" x14ac:dyDescent="0.45">
      <c r="B139" s="489"/>
      <c r="C139" s="490"/>
      <c r="D139" s="310" t="s">
        <v>25</v>
      </c>
      <c r="E139" s="493" t="s">
        <v>402</v>
      </c>
      <c r="F139" s="494"/>
      <c r="G139" s="494"/>
      <c r="H139" s="494"/>
      <c r="I139" s="494"/>
      <c r="J139" s="494"/>
      <c r="K139" s="494"/>
      <c r="L139" s="494"/>
      <c r="M139" s="494"/>
      <c r="N139" s="494"/>
      <c r="O139" s="494"/>
      <c r="P139" s="494"/>
      <c r="Q139" s="494"/>
      <c r="R139" s="494"/>
      <c r="S139" s="494"/>
      <c r="T139" s="494"/>
      <c r="U139" s="495"/>
    </row>
    <row r="140" spans="2:21" ht="18" thickBot="1" x14ac:dyDescent="0.45">
      <c r="B140" s="489"/>
      <c r="C140" s="490"/>
      <c r="D140" s="315" t="s">
        <v>45</v>
      </c>
      <c r="E140" s="484" t="s">
        <v>385</v>
      </c>
      <c r="F140" s="485"/>
      <c r="G140" s="485"/>
      <c r="H140" s="485"/>
      <c r="I140" s="485"/>
      <c r="J140" s="485"/>
      <c r="K140" s="485"/>
      <c r="L140" s="485"/>
      <c r="M140" s="485"/>
      <c r="N140" s="485"/>
      <c r="O140" s="485"/>
      <c r="P140" s="485"/>
      <c r="Q140" s="485"/>
      <c r="R140" s="485"/>
      <c r="S140" s="485"/>
      <c r="T140" s="485"/>
      <c r="U140" s="486"/>
    </row>
    <row r="141" spans="2:21" ht="18" thickBot="1" x14ac:dyDescent="0.45">
      <c r="B141" s="489"/>
      <c r="C141" s="490"/>
      <c r="D141" s="310" t="s">
        <v>46</v>
      </c>
      <c r="E141" s="493" t="s">
        <v>400</v>
      </c>
      <c r="F141" s="494"/>
      <c r="G141" s="494"/>
      <c r="H141" s="494"/>
      <c r="I141" s="494"/>
      <c r="J141" s="494"/>
      <c r="K141" s="494"/>
      <c r="L141" s="494"/>
      <c r="M141" s="494"/>
      <c r="N141" s="494"/>
      <c r="O141" s="494"/>
      <c r="P141" s="494"/>
      <c r="Q141" s="494"/>
      <c r="R141" s="494"/>
      <c r="S141" s="494"/>
      <c r="T141" s="494"/>
      <c r="U141" s="495"/>
    </row>
    <row r="142" spans="2:21" ht="29.25" thickBot="1" x14ac:dyDescent="0.45">
      <c r="B142" s="489"/>
      <c r="C142" s="490"/>
      <c r="D142" s="315" t="s">
        <v>66</v>
      </c>
      <c r="E142" s="484" t="s">
        <v>401</v>
      </c>
      <c r="F142" s="485"/>
      <c r="G142" s="485"/>
      <c r="H142" s="485"/>
      <c r="I142" s="485"/>
      <c r="J142" s="485"/>
      <c r="K142" s="485"/>
      <c r="L142" s="485"/>
      <c r="M142" s="485"/>
      <c r="N142" s="485"/>
      <c r="O142" s="485"/>
      <c r="P142" s="485"/>
      <c r="Q142" s="485"/>
      <c r="R142" s="485"/>
      <c r="S142" s="485"/>
      <c r="T142" s="485"/>
      <c r="U142" s="486"/>
    </row>
    <row r="143" spans="2:21" ht="18" thickBot="1" x14ac:dyDescent="0.45">
      <c r="B143" s="489"/>
      <c r="C143" s="490"/>
      <c r="D143" s="310" t="s">
        <v>47</v>
      </c>
      <c r="E143" s="493" t="s">
        <v>402</v>
      </c>
      <c r="F143" s="494"/>
      <c r="G143" s="494"/>
      <c r="H143" s="494"/>
      <c r="I143" s="494"/>
      <c r="J143" s="494"/>
      <c r="K143" s="494"/>
      <c r="L143" s="494"/>
      <c r="M143" s="494"/>
      <c r="N143" s="494"/>
      <c r="O143" s="494"/>
      <c r="P143" s="494"/>
      <c r="Q143" s="494"/>
      <c r="R143" s="494"/>
      <c r="S143" s="494"/>
      <c r="T143" s="494"/>
      <c r="U143" s="495"/>
    </row>
    <row r="144" spans="2:21" ht="18" thickBot="1" x14ac:dyDescent="0.45">
      <c r="B144" s="489"/>
      <c r="C144" s="490"/>
      <c r="D144" s="315" t="s">
        <v>48</v>
      </c>
      <c r="E144" s="484" t="s">
        <v>385</v>
      </c>
      <c r="F144" s="485"/>
      <c r="G144" s="485"/>
      <c r="H144" s="485"/>
      <c r="I144" s="485"/>
      <c r="J144" s="485"/>
      <c r="K144" s="485"/>
      <c r="L144" s="485"/>
      <c r="M144" s="485"/>
      <c r="N144" s="485"/>
      <c r="O144" s="485"/>
      <c r="P144" s="485"/>
      <c r="Q144" s="485"/>
      <c r="R144" s="485"/>
      <c r="S144" s="485"/>
      <c r="T144" s="485"/>
      <c r="U144" s="486"/>
    </row>
    <row r="145" spans="2:21" ht="18" thickBot="1" x14ac:dyDescent="0.45">
      <c r="B145" s="489"/>
      <c r="C145" s="490"/>
      <c r="D145" s="310" t="s">
        <v>49</v>
      </c>
      <c r="E145" s="493" t="s">
        <v>400</v>
      </c>
      <c r="F145" s="494"/>
      <c r="G145" s="494"/>
      <c r="H145" s="494"/>
      <c r="I145" s="494"/>
      <c r="J145" s="494"/>
      <c r="K145" s="494"/>
      <c r="L145" s="494"/>
      <c r="M145" s="494"/>
      <c r="N145" s="494"/>
      <c r="O145" s="494"/>
      <c r="P145" s="494"/>
      <c r="Q145" s="494"/>
      <c r="R145" s="494"/>
      <c r="S145" s="494"/>
      <c r="T145" s="494"/>
      <c r="U145" s="495"/>
    </row>
    <row r="146" spans="2:21" ht="29.25" thickBot="1" x14ac:dyDescent="0.45">
      <c r="B146" s="489"/>
      <c r="C146" s="490"/>
      <c r="D146" s="315" t="s">
        <v>65</v>
      </c>
      <c r="E146" s="484" t="s">
        <v>401</v>
      </c>
      <c r="F146" s="485"/>
      <c r="G146" s="485"/>
      <c r="H146" s="485"/>
      <c r="I146" s="485"/>
      <c r="J146" s="485"/>
      <c r="K146" s="485"/>
      <c r="L146" s="485"/>
      <c r="M146" s="485"/>
      <c r="N146" s="485"/>
      <c r="O146" s="485"/>
      <c r="P146" s="485"/>
      <c r="Q146" s="485"/>
      <c r="R146" s="485"/>
      <c r="S146" s="485"/>
      <c r="T146" s="485"/>
      <c r="U146" s="486"/>
    </row>
    <row r="147" spans="2:21" ht="18" thickBot="1" x14ac:dyDescent="0.45">
      <c r="B147" s="491"/>
      <c r="C147" s="492"/>
      <c r="D147" s="310" t="s">
        <v>50</v>
      </c>
      <c r="E147" s="493" t="s">
        <v>402</v>
      </c>
      <c r="F147" s="494"/>
      <c r="G147" s="494"/>
      <c r="H147" s="494"/>
      <c r="I147" s="494"/>
      <c r="J147" s="494"/>
      <c r="K147" s="494"/>
      <c r="L147" s="494"/>
      <c r="M147" s="494"/>
      <c r="N147" s="494"/>
      <c r="O147" s="494"/>
      <c r="P147" s="494"/>
      <c r="Q147" s="494"/>
      <c r="R147" s="494"/>
      <c r="S147" s="494"/>
      <c r="T147" s="494"/>
      <c r="U147" s="495"/>
    </row>
    <row r="148" spans="2:21" ht="18" thickBot="1" x14ac:dyDescent="0.45">
      <c r="B148" s="487" t="s">
        <v>275</v>
      </c>
      <c r="C148" s="488"/>
      <c r="D148" s="315" t="s">
        <v>262</v>
      </c>
      <c r="E148" s="484" t="s">
        <v>403</v>
      </c>
      <c r="F148" s="485"/>
      <c r="G148" s="485"/>
      <c r="H148" s="485"/>
      <c r="I148" s="485"/>
      <c r="J148" s="485"/>
      <c r="K148" s="485"/>
      <c r="L148" s="485"/>
      <c r="M148" s="485"/>
      <c r="N148" s="485"/>
      <c r="O148" s="485"/>
      <c r="P148" s="485"/>
      <c r="Q148" s="485"/>
      <c r="R148" s="485"/>
      <c r="S148" s="485"/>
      <c r="T148" s="485"/>
      <c r="U148" s="486"/>
    </row>
    <row r="149" spans="2:21" ht="29.25" thickBot="1" x14ac:dyDescent="0.45">
      <c r="B149" s="489"/>
      <c r="C149" s="490"/>
      <c r="D149" s="310" t="s">
        <v>263</v>
      </c>
      <c r="E149" s="493" t="s">
        <v>403</v>
      </c>
      <c r="F149" s="494"/>
      <c r="G149" s="494"/>
      <c r="H149" s="494"/>
      <c r="I149" s="494"/>
      <c r="J149" s="494"/>
      <c r="K149" s="494"/>
      <c r="L149" s="494"/>
      <c r="M149" s="494"/>
      <c r="N149" s="494"/>
      <c r="O149" s="494"/>
      <c r="P149" s="494"/>
      <c r="Q149" s="494"/>
      <c r="R149" s="494"/>
      <c r="S149" s="494"/>
      <c r="T149" s="494"/>
      <c r="U149" s="495"/>
    </row>
    <row r="150" spans="2:21" ht="29.25" thickBot="1" x14ac:dyDescent="0.45">
      <c r="B150" s="489"/>
      <c r="C150" s="490"/>
      <c r="D150" s="315" t="s">
        <v>264</v>
      </c>
      <c r="E150" s="484" t="s">
        <v>403</v>
      </c>
      <c r="F150" s="485"/>
      <c r="G150" s="485"/>
      <c r="H150" s="485"/>
      <c r="I150" s="485"/>
      <c r="J150" s="485"/>
      <c r="K150" s="485"/>
      <c r="L150" s="485"/>
      <c r="M150" s="485"/>
      <c r="N150" s="485"/>
      <c r="O150" s="485"/>
      <c r="P150" s="485"/>
      <c r="Q150" s="485"/>
      <c r="R150" s="485"/>
      <c r="S150" s="485"/>
      <c r="T150" s="485"/>
      <c r="U150" s="486"/>
    </row>
    <row r="151" spans="2:21" ht="18" thickBot="1" x14ac:dyDescent="0.45">
      <c r="B151" s="489"/>
      <c r="C151" s="490"/>
      <c r="D151" s="310" t="s">
        <v>265</v>
      </c>
      <c r="E151" s="493" t="s">
        <v>403</v>
      </c>
      <c r="F151" s="494"/>
      <c r="G151" s="494"/>
      <c r="H151" s="494"/>
      <c r="I151" s="494"/>
      <c r="J151" s="494"/>
      <c r="K151" s="494"/>
      <c r="L151" s="494"/>
      <c r="M151" s="494"/>
      <c r="N151" s="494"/>
      <c r="O151" s="494"/>
      <c r="P151" s="494"/>
      <c r="Q151" s="494"/>
      <c r="R151" s="494"/>
      <c r="S151" s="494"/>
      <c r="T151" s="494"/>
      <c r="U151" s="495"/>
    </row>
    <row r="152" spans="2:21" ht="18" thickBot="1" x14ac:dyDescent="0.45">
      <c r="B152" s="489"/>
      <c r="C152" s="490"/>
      <c r="D152" s="315" t="s">
        <v>266</v>
      </c>
      <c r="E152" s="484" t="s">
        <v>403</v>
      </c>
      <c r="F152" s="485"/>
      <c r="G152" s="485"/>
      <c r="H152" s="485"/>
      <c r="I152" s="485"/>
      <c r="J152" s="485"/>
      <c r="K152" s="485"/>
      <c r="L152" s="485"/>
      <c r="M152" s="485"/>
      <c r="N152" s="485"/>
      <c r="O152" s="485"/>
      <c r="P152" s="485"/>
      <c r="Q152" s="485"/>
      <c r="R152" s="485"/>
      <c r="S152" s="485"/>
      <c r="T152" s="485"/>
      <c r="U152" s="486"/>
    </row>
    <row r="153" spans="2:21" ht="29.25" thickBot="1" x14ac:dyDescent="0.45">
      <c r="B153" s="491"/>
      <c r="C153" s="492"/>
      <c r="D153" s="310" t="s">
        <v>267</v>
      </c>
      <c r="E153" s="493" t="s">
        <v>403</v>
      </c>
      <c r="F153" s="494"/>
      <c r="G153" s="494"/>
      <c r="H153" s="494"/>
      <c r="I153" s="494"/>
      <c r="J153" s="494"/>
      <c r="K153" s="494"/>
      <c r="L153" s="494"/>
      <c r="M153" s="494"/>
      <c r="N153" s="494"/>
      <c r="O153" s="494"/>
      <c r="P153" s="494"/>
      <c r="Q153" s="494"/>
      <c r="R153" s="494"/>
      <c r="S153" s="494"/>
      <c r="T153" s="494"/>
      <c r="U153" s="495"/>
    </row>
    <row r="154" spans="2:21" ht="18" customHeight="1" x14ac:dyDescent="0.4">
      <c r="B154" s="487" t="s">
        <v>285</v>
      </c>
      <c r="C154" s="488"/>
      <c r="D154" s="518" t="s">
        <v>332</v>
      </c>
      <c r="E154" s="516" t="s">
        <v>405</v>
      </c>
      <c r="F154" s="516"/>
      <c r="G154" s="516"/>
      <c r="H154" s="516"/>
      <c r="I154" s="516"/>
      <c r="J154" s="516"/>
      <c r="K154" s="516"/>
      <c r="L154" s="516"/>
      <c r="M154" s="516"/>
      <c r="N154" s="516"/>
      <c r="O154" s="516"/>
      <c r="P154" s="516"/>
      <c r="Q154" s="516"/>
      <c r="R154" s="516"/>
      <c r="S154" s="516"/>
      <c r="T154" s="516"/>
      <c r="U154" s="517"/>
    </row>
    <row r="155" spans="2:21" ht="18" thickBot="1" x14ac:dyDescent="0.45">
      <c r="B155" s="489"/>
      <c r="C155" s="490"/>
      <c r="D155" s="519"/>
      <c r="E155" s="514" t="s">
        <v>404</v>
      </c>
      <c r="F155" s="514"/>
      <c r="G155" s="514"/>
      <c r="H155" s="514"/>
      <c r="I155" s="514"/>
      <c r="J155" s="514"/>
      <c r="K155" s="514"/>
      <c r="L155" s="514"/>
      <c r="M155" s="514"/>
      <c r="N155" s="514"/>
      <c r="O155" s="514"/>
      <c r="P155" s="514"/>
      <c r="Q155" s="514"/>
      <c r="R155" s="514"/>
      <c r="S155" s="514"/>
      <c r="T155" s="514"/>
      <c r="U155" s="515"/>
    </row>
    <row r="156" spans="2:21" x14ac:dyDescent="0.4">
      <c r="B156" s="489"/>
      <c r="C156" s="490"/>
      <c r="D156" s="518" t="s">
        <v>333</v>
      </c>
      <c r="E156" s="516" t="s">
        <v>405</v>
      </c>
      <c r="F156" s="516"/>
      <c r="G156" s="516"/>
      <c r="H156" s="516"/>
      <c r="I156" s="516"/>
      <c r="J156" s="516"/>
      <c r="K156" s="516"/>
      <c r="L156" s="516"/>
      <c r="M156" s="516"/>
      <c r="N156" s="516"/>
      <c r="O156" s="516"/>
      <c r="P156" s="516"/>
      <c r="Q156" s="516"/>
      <c r="R156" s="516"/>
      <c r="S156" s="516"/>
      <c r="T156" s="516"/>
      <c r="U156" s="517"/>
    </row>
    <row r="157" spans="2:21" ht="18" thickBot="1" x14ac:dyDescent="0.45">
      <c r="B157" s="489"/>
      <c r="C157" s="490"/>
      <c r="D157" s="519"/>
      <c r="E157" s="514" t="s">
        <v>404</v>
      </c>
      <c r="F157" s="514"/>
      <c r="G157" s="514"/>
      <c r="H157" s="514"/>
      <c r="I157" s="514"/>
      <c r="J157" s="514"/>
      <c r="K157" s="514"/>
      <c r="L157" s="514"/>
      <c r="M157" s="514"/>
      <c r="N157" s="514"/>
      <c r="O157" s="514"/>
      <c r="P157" s="514"/>
      <c r="Q157" s="514"/>
      <c r="R157" s="514"/>
      <c r="S157" s="514"/>
      <c r="T157" s="514"/>
      <c r="U157" s="515"/>
    </row>
    <row r="158" spans="2:21" x14ac:dyDescent="0.4">
      <c r="B158" s="489"/>
      <c r="C158" s="490"/>
      <c r="D158" s="518" t="s">
        <v>334</v>
      </c>
      <c r="E158" s="516" t="s">
        <v>405</v>
      </c>
      <c r="F158" s="516"/>
      <c r="G158" s="516"/>
      <c r="H158" s="516"/>
      <c r="I158" s="516"/>
      <c r="J158" s="516"/>
      <c r="K158" s="516"/>
      <c r="L158" s="516"/>
      <c r="M158" s="516"/>
      <c r="N158" s="516"/>
      <c r="O158" s="516"/>
      <c r="P158" s="516"/>
      <c r="Q158" s="516"/>
      <c r="R158" s="516"/>
      <c r="S158" s="516"/>
      <c r="T158" s="516"/>
      <c r="U158" s="517"/>
    </row>
    <row r="159" spans="2:21" ht="18" thickBot="1" x14ac:dyDescent="0.45">
      <c r="B159" s="489"/>
      <c r="C159" s="490"/>
      <c r="D159" s="519"/>
      <c r="E159" s="514" t="s">
        <v>404</v>
      </c>
      <c r="F159" s="514"/>
      <c r="G159" s="514"/>
      <c r="H159" s="514"/>
      <c r="I159" s="514"/>
      <c r="J159" s="514"/>
      <c r="K159" s="514"/>
      <c r="L159" s="514"/>
      <c r="M159" s="514"/>
      <c r="N159" s="514"/>
      <c r="O159" s="514"/>
      <c r="P159" s="514"/>
      <c r="Q159" s="514"/>
      <c r="R159" s="514"/>
      <c r="S159" s="514"/>
      <c r="T159" s="514"/>
      <c r="U159" s="515"/>
    </row>
    <row r="160" spans="2:21" x14ac:dyDescent="0.4">
      <c r="B160" s="489"/>
      <c r="C160" s="490"/>
      <c r="D160" s="518" t="s">
        <v>335</v>
      </c>
      <c r="E160" s="516" t="s">
        <v>405</v>
      </c>
      <c r="F160" s="516"/>
      <c r="G160" s="516"/>
      <c r="H160" s="516"/>
      <c r="I160" s="516"/>
      <c r="J160" s="516"/>
      <c r="K160" s="516"/>
      <c r="L160" s="516"/>
      <c r="M160" s="516"/>
      <c r="N160" s="516"/>
      <c r="O160" s="516"/>
      <c r="P160" s="516"/>
      <c r="Q160" s="516"/>
      <c r="R160" s="516"/>
      <c r="S160" s="516"/>
      <c r="T160" s="516"/>
      <c r="U160" s="517"/>
    </row>
    <row r="161" spans="2:21" ht="18" thickBot="1" x14ac:dyDescent="0.45">
      <c r="B161" s="489"/>
      <c r="C161" s="490"/>
      <c r="D161" s="519"/>
      <c r="E161" s="514" t="s">
        <v>404</v>
      </c>
      <c r="F161" s="514"/>
      <c r="G161" s="514"/>
      <c r="H161" s="514"/>
      <c r="I161" s="514"/>
      <c r="J161" s="514"/>
      <c r="K161" s="514"/>
      <c r="L161" s="514"/>
      <c r="M161" s="514"/>
      <c r="N161" s="514"/>
      <c r="O161" s="514"/>
      <c r="P161" s="514"/>
      <c r="Q161" s="514"/>
      <c r="R161" s="514"/>
      <c r="S161" s="514"/>
      <c r="T161" s="514"/>
      <c r="U161" s="515"/>
    </row>
    <row r="162" spans="2:21" x14ac:dyDescent="0.4">
      <c r="B162" s="489"/>
      <c r="C162" s="490"/>
      <c r="D162" s="518" t="s">
        <v>336</v>
      </c>
      <c r="E162" s="516" t="s">
        <v>405</v>
      </c>
      <c r="F162" s="516"/>
      <c r="G162" s="516"/>
      <c r="H162" s="516"/>
      <c r="I162" s="516"/>
      <c r="J162" s="516"/>
      <c r="K162" s="516"/>
      <c r="L162" s="516"/>
      <c r="M162" s="516"/>
      <c r="N162" s="516"/>
      <c r="O162" s="516"/>
      <c r="P162" s="516"/>
      <c r="Q162" s="516"/>
      <c r="R162" s="516"/>
      <c r="S162" s="516"/>
      <c r="T162" s="516"/>
      <c r="U162" s="517"/>
    </row>
    <row r="163" spans="2:21" ht="18" thickBot="1" x14ac:dyDescent="0.45">
      <c r="B163" s="489"/>
      <c r="C163" s="490"/>
      <c r="D163" s="519"/>
      <c r="E163" s="514" t="s">
        <v>404</v>
      </c>
      <c r="F163" s="514"/>
      <c r="G163" s="514"/>
      <c r="H163" s="514"/>
      <c r="I163" s="514"/>
      <c r="J163" s="514"/>
      <c r="K163" s="514"/>
      <c r="L163" s="514"/>
      <c r="M163" s="514"/>
      <c r="N163" s="514"/>
      <c r="O163" s="514"/>
      <c r="P163" s="514"/>
      <c r="Q163" s="514"/>
      <c r="R163" s="514"/>
      <c r="S163" s="514"/>
      <c r="T163" s="514"/>
      <c r="U163" s="515"/>
    </row>
    <row r="164" spans="2:21" x14ac:dyDescent="0.4">
      <c r="B164" s="489"/>
      <c r="C164" s="490"/>
      <c r="D164" s="518" t="s">
        <v>337</v>
      </c>
      <c r="E164" s="516" t="s">
        <v>405</v>
      </c>
      <c r="F164" s="516"/>
      <c r="G164" s="516"/>
      <c r="H164" s="516"/>
      <c r="I164" s="516"/>
      <c r="J164" s="516"/>
      <c r="K164" s="516"/>
      <c r="L164" s="516"/>
      <c r="M164" s="516"/>
      <c r="N164" s="516"/>
      <c r="O164" s="516"/>
      <c r="P164" s="516"/>
      <c r="Q164" s="516"/>
      <c r="R164" s="516"/>
      <c r="S164" s="516"/>
      <c r="T164" s="516"/>
      <c r="U164" s="517"/>
    </row>
    <row r="165" spans="2:21" ht="18" thickBot="1" x14ac:dyDescent="0.45">
      <c r="B165" s="489"/>
      <c r="C165" s="490"/>
      <c r="D165" s="519"/>
      <c r="E165" s="514" t="s">
        <v>404</v>
      </c>
      <c r="F165" s="514"/>
      <c r="G165" s="514"/>
      <c r="H165" s="514"/>
      <c r="I165" s="514"/>
      <c r="J165" s="514"/>
      <c r="K165" s="514"/>
      <c r="L165" s="514"/>
      <c r="M165" s="514"/>
      <c r="N165" s="514"/>
      <c r="O165" s="514"/>
      <c r="P165" s="514"/>
      <c r="Q165" s="514"/>
      <c r="R165" s="514"/>
      <c r="S165" s="514"/>
      <c r="T165" s="514"/>
      <c r="U165" s="515"/>
    </row>
    <row r="166" spans="2:21" x14ac:dyDescent="0.4">
      <c r="B166" s="489"/>
      <c r="C166" s="490"/>
      <c r="D166" s="518" t="s">
        <v>338</v>
      </c>
      <c r="E166" s="516" t="s">
        <v>405</v>
      </c>
      <c r="F166" s="516"/>
      <c r="G166" s="516"/>
      <c r="H166" s="516"/>
      <c r="I166" s="516"/>
      <c r="J166" s="516"/>
      <c r="K166" s="516"/>
      <c r="L166" s="516"/>
      <c r="M166" s="516"/>
      <c r="N166" s="516"/>
      <c r="O166" s="516"/>
      <c r="P166" s="516"/>
      <c r="Q166" s="516"/>
      <c r="R166" s="516"/>
      <c r="S166" s="516"/>
      <c r="T166" s="516"/>
      <c r="U166" s="517"/>
    </row>
    <row r="167" spans="2:21" ht="18" thickBot="1" x14ac:dyDescent="0.45">
      <c r="B167" s="489"/>
      <c r="C167" s="490"/>
      <c r="D167" s="519"/>
      <c r="E167" s="514" t="s">
        <v>404</v>
      </c>
      <c r="F167" s="514"/>
      <c r="G167" s="514"/>
      <c r="H167" s="514"/>
      <c r="I167" s="514"/>
      <c r="J167" s="514"/>
      <c r="K167" s="514"/>
      <c r="L167" s="514"/>
      <c r="M167" s="514"/>
      <c r="N167" s="514"/>
      <c r="O167" s="514"/>
      <c r="P167" s="514"/>
      <c r="Q167" s="514"/>
      <c r="R167" s="514"/>
      <c r="S167" s="514"/>
      <c r="T167" s="514"/>
      <c r="U167" s="515"/>
    </row>
    <row r="168" spans="2:21" x14ac:dyDescent="0.4">
      <c r="B168" s="489"/>
      <c r="C168" s="490"/>
      <c r="D168" s="518" t="s">
        <v>339</v>
      </c>
      <c r="E168" s="516" t="s">
        <v>405</v>
      </c>
      <c r="F168" s="516"/>
      <c r="G168" s="516"/>
      <c r="H168" s="516"/>
      <c r="I168" s="516"/>
      <c r="J168" s="516"/>
      <c r="K168" s="516"/>
      <c r="L168" s="516"/>
      <c r="M168" s="516"/>
      <c r="N168" s="516"/>
      <c r="O168" s="516"/>
      <c r="P168" s="516"/>
      <c r="Q168" s="516"/>
      <c r="R168" s="516"/>
      <c r="S168" s="516"/>
      <c r="T168" s="516"/>
      <c r="U168" s="517"/>
    </row>
    <row r="169" spans="2:21" ht="18" thickBot="1" x14ac:dyDescent="0.45">
      <c r="B169" s="489"/>
      <c r="C169" s="490"/>
      <c r="D169" s="519"/>
      <c r="E169" s="514" t="s">
        <v>404</v>
      </c>
      <c r="F169" s="514"/>
      <c r="G169" s="514"/>
      <c r="H169" s="514"/>
      <c r="I169" s="514"/>
      <c r="J169" s="514"/>
      <c r="K169" s="514"/>
      <c r="L169" s="514"/>
      <c r="M169" s="514"/>
      <c r="N169" s="514"/>
      <c r="O169" s="514"/>
      <c r="P169" s="514"/>
      <c r="Q169" s="514"/>
      <c r="R169" s="514"/>
      <c r="S169" s="514"/>
      <c r="T169" s="514"/>
      <c r="U169" s="515"/>
    </row>
    <row r="170" spans="2:21" x14ac:dyDescent="0.4">
      <c r="B170" s="489"/>
      <c r="C170" s="490"/>
      <c r="D170" s="518" t="s">
        <v>340</v>
      </c>
      <c r="E170" s="516" t="s">
        <v>405</v>
      </c>
      <c r="F170" s="516"/>
      <c r="G170" s="516"/>
      <c r="H170" s="516"/>
      <c r="I170" s="516"/>
      <c r="J170" s="516"/>
      <c r="K170" s="516"/>
      <c r="L170" s="516"/>
      <c r="M170" s="516"/>
      <c r="N170" s="516"/>
      <c r="O170" s="516"/>
      <c r="P170" s="516"/>
      <c r="Q170" s="516"/>
      <c r="R170" s="516"/>
      <c r="S170" s="516"/>
      <c r="T170" s="516"/>
      <c r="U170" s="517"/>
    </row>
    <row r="171" spans="2:21" ht="18" thickBot="1" x14ac:dyDescent="0.45">
      <c r="B171" s="489"/>
      <c r="C171" s="490"/>
      <c r="D171" s="519"/>
      <c r="E171" s="514" t="s">
        <v>404</v>
      </c>
      <c r="F171" s="514"/>
      <c r="G171" s="514"/>
      <c r="H171" s="514"/>
      <c r="I171" s="514"/>
      <c r="J171" s="514"/>
      <c r="K171" s="514"/>
      <c r="L171" s="514"/>
      <c r="M171" s="514"/>
      <c r="N171" s="514"/>
      <c r="O171" s="514"/>
      <c r="P171" s="514"/>
      <c r="Q171" s="514"/>
      <c r="R171" s="514"/>
      <c r="S171" s="514"/>
      <c r="T171" s="514"/>
      <c r="U171" s="515"/>
    </row>
    <row r="172" spans="2:21" x14ac:dyDescent="0.4">
      <c r="B172" s="489"/>
      <c r="C172" s="490"/>
      <c r="D172" s="518" t="s">
        <v>341</v>
      </c>
      <c r="E172" s="516" t="s">
        <v>405</v>
      </c>
      <c r="F172" s="516"/>
      <c r="G172" s="516"/>
      <c r="H172" s="516"/>
      <c r="I172" s="516"/>
      <c r="J172" s="516"/>
      <c r="K172" s="516"/>
      <c r="L172" s="516"/>
      <c r="M172" s="516"/>
      <c r="N172" s="516"/>
      <c r="O172" s="516"/>
      <c r="P172" s="516"/>
      <c r="Q172" s="516"/>
      <c r="R172" s="516"/>
      <c r="S172" s="516"/>
      <c r="T172" s="516"/>
      <c r="U172" s="517"/>
    </row>
    <row r="173" spans="2:21" ht="18" thickBot="1" x14ac:dyDescent="0.45">
      <c r="B173" s="491"/>
      <c r="C173" s="492"/>
      <c r="D173" s="519"/>
      <c r="E173" s="514" t="s">
        <v>404</v>
      </c>
      <c r="F173" s="514"/>
      <c r="G173" s="514"/>
      <c r="H173" s="514"/>
      <c r="I173" s="514"/>
      <c r="J173" s="514"/>
      <c r="K173" s="514"/>
      <c r="L173" s="514"/>
      <c r="M173" s="514"/>
      <c r="N173" s="514"/>
      <c r="O173" s="514"/>
      <c r="P173" s="514"/>
      <c r="Q173" s="514"/>
      <c r="R173" s="514"/>
      <c r="S173" s="514"/>
      <c r="T173" s="514"/>
      <c r="U173" s="515"/>
    </row>
  </sheetData>
  <sheetProtection sheet="1" objects="1" scenarios="1"/>
  <mergeCells count="195">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07:U107"/>
    <mergeCell ref="E108:U108"/>
    <mergeCell ref="E109:U109"/>
    <mergeCell ref="E110:U110"/>
    <mergeCell ref="E111:U111"/>
    <mergeCell ref="E112:U112"/>
    <mergeCell ref="E101:U101"/>
    <mergeCell ref="E102:U102"/>
    <mergeCell ref="E103:U103"/>
    <mergeCell ref="E104:U104"/>
    <mergeCell ref="E105:U105"/>
    <mergeCell ref="E106:U106"/>
    <mergeCell ref="E95:U95"/>
    <mergeCell ref="E96:U96"/>
    <mergeCell ref="E97:U97"/>
    <mergeCell ref="E98:U98"/>
    <mergeCell ref="E99:U99"/>
    <mergeCell ref="E100:U100"/>
    <mergeCell ref="E89:U89"/>
    <mergeCell ref="E90:U90"/>
    <mergeCell ref="E91:U91"/>
    <mergeCell ref="E92:U92"/>
    <mergeCell ref="E93:U93"/>
    <mergeCell ref="E94:U94"/>
    <mergeCell ref="E83:U83"/>
    <mergeCell ref="E84:U84"/>
    <mergeCell ref="E85:U85"/>
    <mergeCell ref="E86:U86"/>
    <mergeCell ref="E87:U87"/>
    <mergeCell ref="E88:U88"/>
    <mergeCell ref="E77:U77"/>
    <mergeCell ref="E78:U78"/>
    <mergeCell ref="E79:U79"/>
    <mergeCell ref="E80:U80"/>
    <mergeCell ref="E81:U81"/>
    <mergeCell ref="E82:U82"/>
    <mergeCell ref="E71:U71"/>
    <mergeCell ref="E72:U72"/>
    <mergeCell ref="E73:U73"/>
    <mergeCell ref="E74:U74"/>
    <mergeCell ref="E75:U75"/>
    <mergeCell ref="E76:U76"/>
    <mergeCell ref="E65:U65"/>
    <mergeCell ref="E66:U66"/>
    <mergeCell ref="E67:U67"/>
    <mergeCell ref="E68:U68"/>
    <mergeCell ref="E69:U69"/>
    <mergeCell ref="E70:U70"/>
    <mergeCell ref="E59:U59"/>
    <mergeCell ref="E60:U60"/>
    <mergeCell ref="E61:U61"/>
    <mergeCell ref="E62:U62"/>
    <mergeCell ref="E63:U63"/>
    <mergeCell ref="E64:U64"/>
    <mergeCell ref="E53:U53"/>
    <mergeCell ref="E54:U54"/>
    <mergeCell ref="E55:U55"/>
    <mergeCell ref="E56:U56"/>
    <mergeCell ref="E57:U57"/>
    <mergeCell ref="E58:U58"/>
    <mergeCell ref="E47:U47"/>
    <mergeCell ref="E48:U48"/>
    <mergeCell ref="E49:U49"/>
    <mergeCell ref="E50:U50"/>
    <mergeCell ref="E51:U51"/>
    <mergeCell ref="E52:U52"/>
    <mergeCell ref="E41:U41"/>
    <mergeCell ref="E42:U42"/>
    <mergeCell ref="E43:U43"/>
    <mergeCell ref="E44:U44"/>
    <mergeCell ref="E45:U45"/>
    <mergeCell ref="E46:U46"/>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B148:C153"/>
    <mergeCell ref="B3:C22"/>
    <mergeCell ref="B23:C30"/>
    <mergeCell ref="B31:C35"/>
    <mergeCell ref="B36:C40"/>
    <mergeCell ref="B41:C49"/>
    <mergeCell ref="B50:C78"/>
    <mergeCell ref="B79:C80"/>
    <mergeCell ref="B81:C131"/>
    <mergeCell ref="B132:C13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75"/>
  <sheetViews>
    <sheetView rightToLeft="1" view="pageBreakPreview" zoomScale="60" zoomScaleNormal="90" workbookViewId="0">
      <pane xSplit="4" ySplit="21" topLeftCell="E134" activePane="bottomRight" state="frozen"/>
      <selection pane="topRight" activeCell="E1" sqref="E1"/>
      <selection pane="bottomLeft" activeCell="A13" sqref="A13"/>
      <selection pane="bottomRight" activeCell="N147" sqref="E147:N155"/>
    </sheetView>
  </sheetViews>
  <sheetFormatPr defaultColWidth="9" defaultRowHeight="18" customHeight="1" x14ac:dyDescent="0.25"/>
  <cols>
    <col min="1" max="1" width="1.42578125" style="7" customWidth="1"/>
    <col min="2" max="2" width="5.7109375" style="2" customWidth="1"/>
    <col min="3" max="3" width="6.28515625" style="2" customWidth="1"/>
    <col min="4" max="4" width="63.140625" style="55" customWidth="1"/>
    <col min="5" max="5" width="14.85546875" style="56" customWidth="1"/>
    <col min="6" max="6" width="13.5703125" style="5" customWidth="1"/>
    <col min="7" max="35" width="13.5703125" style="6" customWidth="1"/>
    <col min="36" max="16384" width="9" style="7"/>
  </cols>
  <sheetData>
    <row r="1" spans="1:64" ht="18" customHeight="1" thickBot="1" x14ac:dyDescent="0.3">
      <c r="D1" s="3"/>
      <c r="E1" s="4"/>
    </row>
    <row r="2" spans="1:64" ht="18.75" customHeight="1" x14ac:dyDescent="0.25">
      <c r="B2" s="525" t="s">
        <v>14</v>
      </c>
      <c r="C2" s="531"/>
      <c r="D2" s="8" t="s">
        <v>56</v>
      </c>
      <c r="E2" s="11"/>
      <c r="F2" s="11"/>
      <c r="G2" s="11"/>
      <c r="H2" s="11"/>
      <c r="I2" s="11"/>
      <c r="J2" s="11"/>
      <c r="K2" s="11"/>
      <c r="L2" s="11"/>
      <c r="M2" s="11"/>
      <c r="N2" s="11"/>
      <c r="O2" s="11"/>
      <c r="P2" s="405"/>
      <c r="Q2" s="11"/>
      <c r="R2" s="10"/>
      <c r="S2" s="11"/>
      <c r="T2" s="10"/>
      <c r="U2" s="11"/>
      <c r="V2" s="10"/>
      <c r="W2" s="11"/>
      <c r="X2" s="10"/>
      <c r="Y2" s="11"/>
      <c r="Z2" s="10"/>
      <c r="AA2" s="11"/>
      <c r="AB2" s="10"/>
      <c r="AC2" s="11"/>
      <c r="AD2" s="10"/>
      <c r="AE2" s="11"/>
      <c r="AF2" s="10"/>
      <c r="AG2" s="11"/>
      <c r="AH2" s="9"/>
      <c r="AI2" s="11"/>
      <c r="AJ2" s="11"/>
      <c r="AK2" s="11"/>
      <c r="AL2" s="11"/>
      <c r="AM2" s="11"/>
      <c r="AN2" s="11"/>
      <c r="AO2" s="11"/>
      <c r="AP2" s="11"/>
      <c r="AQ2" s="11"/>
      <c r="AR2" s="11"/>
      <c r="AS2" s="11"/>
      <c r="AT2" s="405"/>
      <c r="AU2" s="11"/>
      <c r="AV2" s="10"/>
      <c r="AW2" s="11"/>
      <c r="AX2" s="10"/>
      <c r="AY2" s="11"/>
      <c r="AZ2" s="10"/>
      <c r="BA2" s="11"/>
      <c r="BB2" s="10"/>
      <c r="BC2" s="11"/>
      <c r="BD2" s="11"/>
      <c r="BE2" s="405"/>
      <c r="BF2" s="11"/>
      <c r="BG2" s="10"/>
      <c r="BH2" s="11"/>
      <c r="BI2" s="10"/>
      <c r="BJ2" s="11"/>
      <c r="BK2" s="10"/>
      <c r="BL2" s="11"/>
    </row>
    <row r="3" spans="1:64" ht="18.75" customHeight="1" x14ac:dyDescent="0.25">
      <c r="B3" s="527"/>
      <c r="C3" s="532"/>
      <c r="D3" s="12" t="s">
        <v>59</v>
      </c>
      <c r="E3" s="14"/>
      <c r="F3" s="14"/>
      <c r="G3" s="14"/>
      <c r="H3" s="14"/>
      <c r="I3" s="14"/>
      <c r="J3" s="14"/>
      <c r="K3" s="14"/>
      <c r="L3" s="14"/>
      <c r="M3" s="14"/>
      <c r="N3" s="14"/>
      <c r="O3" s="14"/>
      <c r="P3" s="13"/>
      <c r="Q3" s="14"/>
      <c r="R3" s="13"/>
      <c r="S3" s="14"/>
      <c r="T3" s="13"/>
      <c r="U3" s="14"/>
      <c r="V3" s="13"/>
      <c r="W3" s="14"/>
      <c r="X3" s="13"/>
      <c r="Y3" s="14"/>
      <c r="Z3" s="13"/>
      <c r="AA3" s="14"/>
      <c r="AB3" s="13"/>
      <c r="AC3" s="14"/>
      <c r="AD3" s="13"/>
      <c r="AE3" s="14"/>
      <c r="AF3" s="13"/>
      <c r="AG3" s="14"/>
      <c r="AH3" s="13"/>
      <c r="AI3" s="14"/>
      <c r="AJ3" s="14"/>
      <c r="AK3" s="14"/>
      <c r="AL3" s="14"/>
      <c r="AM3" s="14"/>
      <c r="AN3" s="14"/>
      <c r="AO3" s="14"/>
      <c r="AP3" s="14"/>
      <c r="AQ3" s="14"/>
      <c r="AR3" s="14"/>
      <c r="AS3" s="14"/>
      <c r="AT3" s="13"/>
      <c r="AU3" s="14"/>
      <c r="AV3" s="13"/>
      <c r="AW3" s="14"/>
      <c r="AX3" s="13"/>
      <c r="AY3" s="14"/>
      <c r="AZ3" s="13"/>
      <c r="BA3" s="14"/>
      <c r="BB3" s="13"/>
      <c r="BC3" s="14"/>
      <c r="BD3" s="14"/>
      <c r="BE3" s="13"/>
      <c r="BF3" s="14"/>
      <c r="BG3" s="13"/>
      <c r="BH3" s="14"/>
      <c r="BI3" s="13"/>
      <c r="BJ3" s="14"/>
      <c r="BK3" s="13"/>
      <c r="BL3" s="14"/>
    </row>
    <row r="4" spans="1:64" ht="18.75" customHeight="1" x14ac:dyDescent="0.25">
      <c r="B4" s="527"/>
      <c r="C4" s="532"/>
      <c r="D4" s="12" t="s">
        <v>60</v>
      </c>
      <c r="E4" s="14"/>
      <c r="F4" s="13"/>
      <c r="G4" s="14"/>
      <c r="H4" s="13"/>
      <c r="I4" s="14"/>
      <c r="J4" s="13"/>
      <c r="K4" s="14"/>
      <c r="L4" s="13"/>
      <c r="M4" s="14"/>
      <c r="N4" s="271"/>
      <c r="O4" s="14"/>
      <c r="P4" s="13"/>
      <c r="Q4" s="14"/>
      <c r="R4" s="13"/>
      <c r="S4" s="14"/>
      <c r="T4" s="13"/>
      <c r="U4" s="14"/>
      <c r="V4" s="13"/>
      <c r="W4" s="14"/>
      <c r="X4" s="271"/>
      <c r="Y4" s="14"/>
      <c r="Z4" s="13"/>
      <c r="AA4" s="14"/>
      <c r="AB4" s="13"/>
      <c r="AC4" s="14"/>
      <c r="AD4" s="13"/>
      <c r="AE4" s="14"/>
      <c r="AF4" s="13"/>
      <c r="AG4" s="14"/>
      <c r="AH4" s="271"/>
      <c r="AI4" s="14"/>
      <c r="AJ4" s="13"/>
      <c r="AK4" s="14"/>
      <c r="AL4" s="13"/>
      <c r="AM4" s="14"/>
      <c r="AN4" s="13"/>
      <c r="AO4" s="14"/>
      <c r="AP4" s="13"/>
      <c r="AQ4" s="14"/>
      <c r="AR4" s="271"/>
      <c r="AS4" s="14"/>
      <c r="AT4" s="13"/>
      <c r="AU4" s="14"/>
      <c r="AV4" s="13"/>
      <c r="AW4" s="14"/>
      <c r="AX4" s="13"/>
      <c r="AY4" s="14"/>
      <c r="AZ4" s="13"/>
      <c r="BA4" s="14"/>
      <c r="BB4" s="271"/>
      <c r="BC4" s="14"/>
      <c r="BD4" s="14"/>
      <c r="BE4" s="13"/>
      <c r="BF4" s="14"/>
      <c r="BG4" s="13"/>
      <c r="BH4" s="14"/>
      <c r="BI4" s="13"/>
      <c r="BJ4" s="14"/>
      <c r="BK4" s="13"/>
      <c r="BL4" s="14"/>
    </row>
    <row r="5" spans="1:64" ht="18.75" customHeight="1" x14ac:dyDescent="0.25">
      <c r="B5" s="527"/>
      <c r="C5" s="532"/>
      <c r="D5" s="12" t="s">
        <v>33</v>
      </c>
      <c r="E5" s="14"/>
      <c r="F5" s="13"/>
      <c r="G5" s="14"/>
      <c r="H5" s="13"/>
      <c r="I5" s="14"/>
      <c r="J5" s="13"/>
      <c r="K5" s="14"/>
      <c r="L5" s="13"/>
      <c r="M5" s="14"/>
      <c r="N5" s="271"/>
      <c r="O5" s="14"/>
      <c r="P5" s="13"/>
      <c r="Q5" s="14"/>
      <c r="R5" s="13"/>
      <c r="S5" s="14"/>
      <c r="T5" s="13"/>
      <c r="U5" s="14"/>
      <c r="V5" s="13"/>
      <c r="W5" s="14"/>
      <c r="X5" s="271"/>
      <c r="Y5" s="14"/>
      <c r="Z5" s="13"/>
      <c r="AA5" s="14"/>
      <c r="AB5" s="13"/>
      <c r="AC5" s="14"/>
      <c r="AD5" s="13"/>
      <c r="AE5" s="14"/>
      <c r="AF5" s="13"/>
      <c r="AG5" s="14"/>
      <c r="AH5" s="271"/>
      <c r="AI5" s="14"/>
      <c r="AJ5" s="13"/>
      <c r="AK5" s="14"/>
      <c r="AL5" s="13"/>
      <c r="AM5" s="14"/>
      <c r="AN5" s="13"/>
      <c r="AO5" s="14"/>
      <c r="AP5" s="13"/>
      <c r="AQ5" s="14"/>
      <c r="AR5" s="271"/>
      <c r="AS5" s="14"/>
      <c r="AT5" s="13"/>
      <c r="AU5" s="14"/>
      <c r="AV5" s="13"/>
      <c r="AW5" s="14"/>
      <c r="AX5" s="13"/>
      <c r="AY5" s="14"/>
      <c r="AZ5" s="13"/>
      <c r="BA5" s="14"/>
      <c r="BB5" s="271"/>
      <c r="BC5" s="14"/>
      <c r="BD5" s="14"/>
      <c r="BE5" s="13"/>
      <c r="BF5" s="14"/>
      <c r="BG5" s="13"/>
      <c r="BH5" s="14"/>
      <c r="BI5" s="13"/>
      <c r="BJ5" s="14"/>
      <c r="BK5" s="13"/>
      <c r="BL5" s="14"/>
    </row>
    <row r="6" spans="1:64" ht="18" customHeight="1" x14ac:dyDescent="0.25">
      <c r="B6" s="527"/>
      <c r="C6" s="532"/>
      <c r="D6" s="19" t="s">
        <v>9</v>
      </c>
      <c r="E6" s="21"/>
      <c r="F6" s="20"/>
      <c r="G6" s="21"/>
      <c r="H6" s="20"/>
      <c r="I6" s="21"/>
      <c r="J6" s="20"/>
      <c r="K6" s="21"/>
      <c r="L6" s="20"/>
      <c r="M6" s="21"/>
      <c r="N6" s="20"/>
      <c r="O6" s="21"/>
      <c r="P6" s="20"/>
      <c r="Q6" s="21"/>
      <c r="R6" s="20"/>
      <c r="S6" s="21"/>
      <c r="T6" s="20"/>
      <c r="U6" s="21"/>
      <c r="V6" s="20"/>
      <c r="W6" s="21"/>
      <c r="X6" s="20"/>
      <c r="Y6" s="21"/>
      <c r="Z6" s="20"/>
      <c r="AA6" s="21"/>
      <c r="AB6" s="20"/>
      <c r="AC6" s="21"/>
      <c r="AD6" s="20"/>
      <c r="AE6" s="21"/>
      <c r="AF6" s="20"/>
      <c r="AG6" s="21"/>
      <c r="AH6" s="20"/>
      <c r="AI6" s="21"/>
      <c r="AJ6" s="20"/>
      <c r="AK6" s="21"/>
      <c r="AL6" s="20"/>
      <c r="AM6" s="21"/>
      <c r="AN6" s="20"/>
      <c r="AO6" s="21"/>
      <c r="AP6" s="20"/>
      <c r="AQ6" s="21"/>
      <c r="AR6" s="20"/>
      <c r="AS6" s="21"/>
      <c r="AT6" s="20"/>
      <c r="AU6" s="21"/>
      <c r="AV6" s="20"/>
      <c r="AW6" s="21"/>
      <c r="AX6" s="20"/>
      <c r="AY6" s="21"/>
      <c r="AZ6" s="20"/>
      <c r="BA6" s="21"/>
      <c r="BB6" s="20"/>
      <c r="BC6" s="21"/>
      <c r="BD6" s="21"/>
      <c r="BE6" s="20"/>
      <c r="BF6" s="21"/>
      <c r="BG6" s="20"/>
      <c r="BH6" s="21"/>
      <c r="BI6" s="20"/>
      <c r="BJ6" s="21"/>
      <c r="BK6" s="20"/>
      <c r="BL6" s="21"/>
    </row>
    <row r="7" spans="1:64" ht="21" customHeight="1" x14ac:dyDescent="0.25">
      <c r="A7" s="7">
        <v>0</v>
      </c>
      <c r="B7" s="527"/>
      <c r="C7" s="532"/>
      <c r="D7" s="19" t="s">
        <v>22</v>
      </c>
      <c r="E7" s="171">
        <v>1</v>
      </c>
      <c r="F7" s="217">
        <f>E7+1</f>
        <v>2</v>
      </c>
      <c r="G7" s="171">
        <f t="shared" ref="G7" si="0">F7+1</f>
        <v>3</v>
      </c>
      <c r="H7" s="217">
        <f t="shared" ref="H7" si="1">G7+1</f>
        <v>4</v>
      </c>
      <c r="I7" s="171">
        <f t="shared" ref="I7" si="2">H7+1</f>
        <v>5</v>
      </c>
      <c r="J7" s="217">
        <f t="shared" ref="J7" si="3">I7+1</f>
        <v>6</v>
      </c>
      <c r="K7" s="171">
        <f t="shared" ref="K7" si="4">J7+1</f>
        <v>7</v>
      </c>
      <c r="L7" s="217">
        <f t="shared" ref="L7" si="5">K7+1</f>
        <v>8</v>
      </c>
      <c r="M7" s="171">
        <f t="shared" ref="M7" si="6">L7+1</f>
        <v>9</v>
      </c>
      <c r="N7" s="217">
        <f t="shared" ref="N7" si="7">M7+1</f>
        <v>10</v>
      </c>
      <c r="O7" s="171">
        <f t="shared" ref="O7" si="8">N7+1</f>
        <v>11</v>
      </c>
      <c r="P7" s="217">
        <f t="shared" ref="P7" si="9">O7+1</f>
        <v>12</v>
      </c>
      <c r="Q7" s="171">
        <f t="shared" ref="Q7" si="10">P7+1</f>
        <v>13</v>
      </c>
      <c r="R7" s="217">
        <f t="shared" ref="R7" si="11">Q7+1</f>
        <v>14</v>
      </c>
      <c r="S7" s="171">
        <f t="shared" ref="S7" si="12">R7+1</f>
        <v>15</v>
      </c>
      <c r="T7" s="217">
        <f t="shared" ref="T7" si="13">S7+1</f>
        <v>16</v>
      </c>
      <c r="U7" s="171">
        <f t="shared" ref="U7" si="14">T7+1</f>
        <v>17</v>
      </c>
      <c r="V7" s="217">
        <f t="shared" ref="V7" si="15">U7+1</f>
        <v>18</v>
      </c>
      <c r="W7" s="171">
        <f t="shared" ref="W7" si="16">V7+1</f>
        <v>19</v>
      </c>
      <c r="X7" s="217">
        <f t="shared" ref="X7" si="17">W7+1</f>
        <v>20</v>
      </c>
      <c r="Y7" s="171">
        <f t="shared" ref="Y7" si="18">X7+1</f>
        <v>21</v>
      </c>
      <c r="Z7" s="217">
        <f t="shared" ref="Z7" si="19">Y7+1</f>
        <v>22</v>
      </c>
      <c r="AA7" s="171">
        <f t="shared" ref="AA7" si="20">Z7+1</f>
        <v>23</v>
      </c>
      <c r="AB7" s="217">
        <f t="shared" ref="AB7" si="21">AA7+1</f>
        <v>24</v>
      </c>
      <c r="AC7" s="171">
        <f t="shared" ref="AC7" si="22">AB7+1</f>
        <v>25</v>
      </c>
      <c r="AD7" s="217">
        <f t="shared" ref="AD7" si="23">AC7+1</f>
        <v>26</v>
      </c>
      <c r="AE7" s="171">
        <f t="shared" ref="AE7" si="24">AD7+1</f>
        <v>27</v>
      </c>
      <c r="AF7" s="217">
        <f t="shared" ref="AF7" si="25">AE7+1</f>
        <v>28</v>
      </c>
      <c r="AG7" s="171">
        <f t="shared" ref="AG7" si="26">AF7+1</f>
        <v>29</v>
      </c>
      <c r="AH7" s="217">
        <f t="shared" ref="AH7" si="27">AG7+1</f>
        <v>30</v>
      </c>
      <c r="AI7" s="171">
        <v>31</v>
      </c>
      <c r="AJ7" s="217">
        <f>AI7+1</f>
        <v>32</v>
      </c>
      <c r="AK7" s="171">
        <f t="shared" ref="AK7" si="28">AJ7+1</f>
        <v>33</v>
      </c>
      <c r="AL7" s="217">
        <f t="shared" ref="AL7" si="29">AK7+1</f>
        <v>34</v>
      </c>
      <c r="AM7" s="171">
        <f t="shared" ref="AM7" si="30">AL7+1</f>
        <v>35</v>
      </c>
      <c r="AN7" s="217">
        <f t="shared" ref="AN7" si="31">AM7+1</f>
        <v>36</v>
      </c>
      <c r="AO7" s="171">
        <f t="shared" ref="AO7" si="32">AN7+1</f>
        <v>37</v>
      </c>
      <c r="AP7" s="217">
        <f t="shared" ref="AP7" si="33">AO7+1</f>
        <v>38</v>
      </c>
      <c r="AQ7" s="171">
        <f t="shared" ref="AQ7" si="34">AP7+1</f>
        <v>39</v>
      </c>
      <c r="AR7" s="217">
        <f t="shared" ref="AR7" si="35">AQ7+1</f>
        <v>40</v>
      </c>
      <c r="AS7" s="171">
        <f t="shared" ref="AS7" si="36">AR7+1</f>
        <v>41</v>
      </c>
      <c r="AT7" s="217">
        <f t="shared" ref="AT7" si="37">AS7+1</f>
        <v>42</v>
      </c>
      <c r="AU7" s="171">
        <f t="shared" ref="AU7" si="38">AT7+1</f>
        <v>43</v>
      </c>
      <c r="AV7" s="217">
        <f t="shared" ref="AV7" si="39">AU7+1</f>
        <v>44</v>
      </c>
      <c r="AW7" s="171">
        <f t="shared" ref="AW7" si="40">AV7+1</f>
        <v>45</v>
      </c>
      <c r="AX7" s="217">
        <f t="shared" ref="AX7" si="41">AW7+1</f>
        <v>46</v>
      </c>
      <c r="AY7" s="171">
        <f t="shared" ref="AY7" si="42">AX7+1</f>
        <v>47</v>
      </c>
      <c r="AZ7" s="217">
        <f t="shared" ref="AZ7" si="43">AY7+1</f>
        <v>48</v>
      </c>
      <c r="BA7" s="171">
        <f t="shared" ref="BA7" si="44">AZ7+1</f>
        <v>49</v>
      </c>
      <c r="BB7" s="217">
        <f t="shared" ref="BB7" si="45">BA7+1</f>
        <v>50</v>
      </c>
      <c r="BC7" s="171">
        <f t="shared" ref="BC7" si="46">BB7+1</f>
        <v>51</v>
      </c>
      <c r="BD7" s="171">
        <f t="shared" ref="BD7" si="47">BC7+1</f>
        <v>52</v>
      </c>
      <c r="BE7" s="217">
        <f t="shared" ref="BE7" si="48">BD7+1</f>
        <v>53</v>
      </c>
      <c r="BF7" s="171">
        <f t="shared" ref="BF7" si="49">BE7+1</f>
        <v>54</v>
      </c>
      <c r="BG7" s="217">
        <f t="shared" ref="BG7" si="50">BF7+1</f>
        <v>55</v>
      </c>
      <c r="BH7" s="171">
        <f t="shared" ref="BH7" si="51">BG7+1</f>
        <v>56</v>
      </c>
      <c r="BI7" s="217">
        <f t="shared" ref="BI7" si="52">BH7+1</f>
        <v>57</v>
      </c>
      <c r="BJ7" s="171">
        <f t="shared" ref="BJ7" si="53">BI7+1</f>
        <v>58</v>
      </c>
      <c r="BK7" s="217">
        <f t="shared" ref="BK7" si="54">BJ7+1</f>
        <v>59</v>
      </c>
      <c r="BL7" s="171">
        <f t="shared" ref="BL7" si="55">BK7+1</f>
        <v>60</v>
      </c>
    </row>
    <row r="8" spans="1:64" ht="21" customHeight="1" thickBot="1" x14ac:dyDescent="0.3">
      <c r="B8" s="527"/>
      <c r="C8" s="532"/>
      <c r="D8" s="170" t="s">
        <v>276</v>
      </c>
      <c r="E8" s="183"/>
      <c r="F8" s="218"/>
      <c r="G8" s="183"/>
      <c r="H8" s="218"/>
      <c r="I8" s="183"/>
      <c r="J8" s="218"/>
      <c r="K8" s="183"/>
      <c r="L8" s="218"/>
      <c r="M8" s="183"/>
      <c r="N8" s="218"/>
      <c r="O8" s="183"/>
      <c r="P8" s="218"/>
      <c r="Q8" s="183"/>
      <c r="R8" s="218"/>
      <c r="S8" s="183"/>
      <c r="T8" s="218"/>
      <c r="U8" s="183"/>
      <c r="V8" s="218"/>
      <c r="W8" s="183"/>
      <c r="X8" s="218"/>
      <c r="Y8" s="183"/>
      <c r="Z8" s="218"/>
      <c r="AA8" s="183"/>
      <c r="AB8" s="218"/>
      <c r="AC8" s="183"/>
      <c r="AD8" s="218"/>
      <c r="AE8" s="183"/>
      <c r="AF8" s="218"/>
      <c r="AG8" s="183"/>
      <c r="AH8" s="218"/>
      <c r="AI8" s="183"/>
      <c r="AJ8" s="218"/>
      <c r="AK8" s="183"/>
      <c r="AL8" s="218"/>
      <c r="AM8" s="183"/>
      <c r="AN8" s="218"/>
      <c r="AO8" s="183"/>
      <c r="AP8" s="218"/>
      <c r="AQ8" s="183"/>
      <c r="AR8" s="218"/>
      <c r="AS8" s="183"/>
      <c r="AT8" s="218"/>
      <c r="AU8" s="183"/>
      <c r="AV8" s="218"/>
      <c r="AW8" s="183"/>
      <c r="AX8" s="218"/>
      <c r="AY8" s="183"/>
      <c r="AZ8" s="218"/>
      <c r="BA8" s="183"/>
      <c r="BB8" s="218"/>
      <c r="BC8" s="183"/>
      <c r="BD8" s="183"/>
      <c r="BE8" s="218"/>
      <c r="BF8" s="183"/>
      <c r="BG8" s="218"/>
      <c r="BH8" s="183"/>
      <c r="BI8" s="218"/>
      <c r="BJ8" s="183"/>
      <c r="BK8" s="218"/>
      <c r="BL8" s="183"/>
    </row>
    <row r="9" spans="1:64" ht="18.75" customHeight="1" x14ac:dyDescent="0.25">
      <c r="B9" s="527"/>
      <c r="C9" s="532"/>
      <c r="D9" s="164" t="s">
        <v>51</v>
      </c>
      <c r="E9" s="184"/>
      <c r="F9" s="184"/>
      <c r="G9" s="184"/>
      <c r="H9" s="184"/>
      <c r="I9" s="184"/>
      <c r="J9" s="399"/>
      <c r="K9" s="184"/>
      <c r="L9" s="184"/>
      <c r="M9" s="184"/>
      <c r="N9" s="399"/>
      <c r="O9" s="184"/>
      <c r="P9" s="184"/>
      <c r="Q9" s="184"/>
      <c r="R9" s="184"/>
      <c r="S9" s="184"/>
      <c r="T9" s="184"/>
      <c r="U9" s="184"/>
      <c r="V9" s="184"/>
      <c r="W9" s="399"/>
      <c r="X9" s="184"/>
      <c r="Y9" s="272"/>
      <c r="Z9" s="184"/>
      <c r="AA9" s="219"/>
      <c r="AB9" s="184"/>
      <c r="AC9" s="219"/>
      <c r="AD9" s="184"/>
      <c r="AE9" s="219"/>
      <c r="AF9" s="184"/>
      <c r="AG9" s="219"/>
      <c r="AH9" s="184"/>
      <c r="AI9" s="184"/>
      <c r="AJ9" s="184"/>
      <c r="AK9" s="184"/>
      <c r="AL9" s="184"/>
      <c r="AM9" s="184"/>
      <c r="AN9" s="399"/>
      <c r="AO9" s="184"/>
      <c r="AP9" s="184"/>
      <c r="AQ9" s="184"/>
      <c r="AR9" s="399"/>
      <c r="AS9" s="184"/>
      <c r="AT9" s="184"/>
      <c r="AU9" s="184"/>
      <c r="AV9" s="184"/>
      <c r="AW9" s="184"/>
      <c r="AX9" s="184"/>
      <c r="AY9" s="184"/>
      <c r="AZ9" s="184"/>
      <c r="BA9" s="399"/>
      <c r="BB9" s="184"/>
      <c r="BC9" s="272"/>
      <c r="BD9" s="184"/>
      <c r="BE9" s="184"/>
      <c r="BF9" s="184"/>
      <c r="BG9" s="184"/>
      <c r="BH9" s="184"/>
      <c r="BI9" s="184"/>
      <c r="BJ9" s="184"/>
      <c r="BK9" s="184"/>
      <c r="BL9" s="184"/>
    </row>
    <row r="10" spans="1:64" ht="18.75" x14ac:dyDescent="0.25">
      <c r="B10" s="527"/>
      <c r="C10" s="532"/>
      <c r="D10" s="15" t="s">
        <v>52</v>
      </c>
      <c r="E10" s="18"/>
      <c r="F10" s="18"/>
      <c r="G10" s="18"/>
      <c r="H10" s="18"/>
      <c r="I10" s="18"/>
      <c r="J10" s="400"/>
      <c r="K10" s="18"/>
      <c r="L10" s="18"/>
      <c r="M10" s="18"/>
      <c r="N10" s="400"/>
      <c r="O10" s="18"/>
      <c r="P10" s="18"/>
      <c r="Q10" s="18"/>
      <c r="R10" s="18"/>
      <c r="S10" s="18"/>
      <c r="T10" s="18"/>
      <c r="U10" s="18"/>
      <c r="V10" s="18"/>
      <c r="W10" s="400"/>
      <c r="X10" s="18"/>
      <c r="Y10" s="16"/>
      <c r="Z10" s="18"/>
      <c r="AA10" s="17"/>
      <c r="AB10" s="18"/>
      <c r="AC10" s="17"/>
      <c r="AD10" s="18"/>
      <c r="AE10" s="17"/>
      <c r="AF10" s="18"/>
      <c r="AG10" s="17"/>
      <c r="AH10" s="18"/>
      <c r="AI10" s="18"/>
      <c r="AJ10" s="18"/>
      <c r="AK10" s="18"/>
      <c r="AL10" s="18"/>
      <c r="AM10" s="18"/>
      <c r="AN10" s="400"/>
      <c r="AO10" s="18"/>
      <c r="AP10" s="18"/>
      <c r="AQ10" s="18"/>
      <c r="AR10" s="400"/>
      <c r="AS10" s="18"/>
      <c r="AT10" s="18"/>
      <c r="AU10" s="18"/>
      <c r="AV10" s="18"/>
      <c r="AW10" s="18"/>
      <c r="AX10" s="18"/>
      <c r="AY10" s="18"/>
      <c r="AZ10" s="18"/>
      <c r="BA10" s="400"/>
      <c r="BB10" s="18"/>
      <c r="BC10" s="16"/>
      <c r="BD10" s="18"/>
      <c r="BE10" s="18"/>
      <c r="BF10" s="18"/>
      <c r="BG10" s="18"/>
      <c r="BH10" s="18"/>
      <c r="BI10" s="18"/>
      <c r="BJ10" s="18"/>
      <c r="BK10" s="18"/>
      <c r="BL10" s="18"/>
    </row>
    <row r="11" spans="1:64" ht="18.75" customHeight="1" x14ac:dyDescent="0.25">
      <c r="B11" s="527"/>
      <c r="C11" s="532"/>
      <c r="D11" s="15" t="s">
        <v>219</v>
      </c>
      <c r="E11" s="18"/>
      <c r="F11" s="18"/>
      <c r="G11" s="18"/>
      <c r="H11" s="18"/>
      <c r="I11" s="18"/>
      <c r="J11" s="400"/>
      <c r="K11" s="18"/>
      <c r="L11" s="18"/>
      <c r="M11" s="18"/>
      <c r="N11" s="400"/>
      <c r="O11" s="18"/>
      <c r="P11" s="18"/>
      <c r="Q11" s="18"/>
      <c r="R11" s="18"/>
      <c r="S11" s="18"/>
      <c r="T11" s="18"/>
      <c r="U11" s="18"/>
      <c r="V11" s="18"/>
      <c r="W11" s="400"/>
      <c r="X11" s="18"/>
      <c r="Y11" s="16"/>
      <c r="Z11" s="18"/>
      <c r="AA11" s="17"/>
      <c r="AB11" s="18"/>
      <c r="AC11" s="17"/>
      <c r="AD11" s="18"/>
      <c r="AE11" s="17"/>
      <c r="AF11" s="18"/>
      <c r="AG11" s="17"/>
      <c r="AH11" s="18"/>
      <c r="AI11" s="18"/>
      <c r="AJ11" s="18"/>
      <c r="AK11" s="18"/>
      <c r="AL11" s="18"/>
      <c r="AM11" s="18"/>
      <c r="AN11" s="400"/>
      <c r="AO11" s="18"/>
      <c r="AP11" s="18"/>
      <c r="AQ11" s="18"/>
      <c r="AR11" s="400"/>
      <c r="AS11" s="18"/>
      <c r="AT11" s="18"/>
      <c r="AU11" s="18"/>
      <c r="AV11" s="18"/>
      <c r="AW11" s="18"/>
      <c r="AX11" s="18"/>
      <c r="AY11" s="18"/>
      <c r="AZ11" s="18"/>
      <c r="BA11" s="400"/>
      <c r="BB11" s="18"/>
      <c r="BC11" s="16"/>
      <c r="BD11" s="18"/>
      <c r="BE11" s="18"/>
      <c r="BF11" s="18"/>
      <c r="BG11" s="18"/>
      <c r="BH11" s="18"/>
      <c r="BI11" s="18"/>
      <c r="BJ11" s="18"/>
      <c r="BK11" s="18"/>
      <c r="BL11" s="18"/>
    </row>
    <row r="12" spans="1:64" s="348" customFormat="1" ht="18.75" customHeight="1" x14ac:dyDescent="0.25">
      <c r="B12" s="527"/>
      <c r="C12" s="532"/>
      <c r="D12" s="349" t="s">
        <v>407</v>
      </c>
      <c r="E12" s="350"/>
      <c r="F12" s="350"/>
      <c r="G12" s="350"/>
      <c r="H12" s="350"/>
      <c r="I12" s="350"/>
      <c r="J12" s="401"/>
      <c r="K12" s="350"/>
      <c r="L12" s="350"/>
      <c r="M12" s="350"/>
      <c r="N12" s="401"/>
      <c r="O12" s="350"/>
      <c r="P12" s="350"/>
      <c r="Q12" s="350"/>
      <c r="R12" s="350"/>
      <c r="S12" s="350"/>
      <c r="T12" s="350"/>
      <c r="U12" s="350"/>
      <c r="V12" s="350"/>
      <c r="W12" s="401"/>
      <c r="X12" s="350"/>
      <c r="Y12" s="352"/>
      <c r="Z12" s="350"/>
      <c r="AA12" s="351"/>
      <c r="AB12" s="350"/>
      <c r="AC12" s="351"/>
      <c r="AD12" s="350"/>
      <c r="AE12" s="351"/>
      <c r="AF12" s="350"/>
      <c r="AG12" s="351"/>
      <c r="AH12" s="350"/>
      <c r="AI12" s="350"/>
      <c r="AJ12" s="350"/>
      <c r="AK12" s="350"/>
      <c r="AL12" s="350"/>
      <c r="AM12" s="350"/>
      <c r="AN12" s="401"/>
      <c r="AO12" s="350"/>
      <c r="AP12" s="350"/>
      <c r="AQ12" s="350"/>
      <c r="AR12" s="401"/>
      <c r="AS12" s="350"/>
      <c r="AT12" s="350"/>
      <c r="AU12" s="350"/>
      <c r="AV12" s="350"/>
      <c r="AW12" s="350"/>
      <c r="AX12" s="350"/>
      <c r="AY12" s="350"/>
      <c r="AZ12" s="350"/>
      <c r="BA12" s="401"/>
      <c r="BB12" s="350"/>
      <c r="BC12" s="352"/>
      <c r="BD12" s="350"/>
      <c r="BE12" s="350"/>
      <c r="BF12" s="350"/>
      <c r="BG12" s="350"/>
      <c r="BH12" s="350"/>
      <c r="BI12" s="350"/>
      <c r="BJ12" s="350"/>
      <c r="BK12" s="350"/>
      <c r="BL12" s="350"/>
    </row>
    <row r="13" spans="1:64" ht="18" customHeight="1" x14ac:dyDescent="0.25">
      <c r="B13" s="527"/>
      <c r="C13" s="532"/>
      <c r="D13" s="15" t="s">
        <v>10</v>
      </c>
      <c r="E13" s="18"/>
      <c r="F13" s="17"/>
      <c r="G13" s="18"/>
      <c r="H13" s="17"/>
      <c r="I13" s="18"/>
      <c r="J13" s="17"/>
      <c r="K13" s="18"/>
      <c r="L13" s="18"/>
      <c r="M13" s="18"/>
      <c r="N13" s="400"/>
      <c r="O13" s="18"/>
      <c r="P13" s="18"/>
      <c r="Q13" s="18"/>
      <c r="R13" s="17"/>
      <c r="S13" s="18"/>
      <c r="T13" s="18"/>
      <c r="U13" s="17"/>
      <c r="V13" s="18"/>
      <c r="W13" s="17"/>
      <c r="X13" s="18"/>
      <c r="Y13" s="17"/>
      <c r="Z13" s="18"/>
      <c r="AA13" s="17"/>
      <c r="AB13" s="18"/>
      <c r="AC13" s="17"/>
      <c r="AD13" s="18"/>
      <c r="AE13" s="17"/>
      <c r="AF13" s="18"/>
      <c r="AG13" s="17"/>
      <c r="AH13" s="18"/>
      <c r="AI13" s="18"/>
      <c r="AJ13" s="17"/>
      <c r="AK13" s="18"/>
      <c r="AL13" s="17"/>
      <c r="AM13" s="18"/>
      <c r="AN13" s="17"/>
      <c r="AO13" s="18"/>
      <c r="AP13" s="18"/>
      <c r="AQ13" s="18"/>
      <c r="AR13" s="400"/>
      <c r="AS13" s="18"/>
      <c r="AT13" s="18"/>
      <c r="AU13" s="18"/>
      <c r="AV13" s="17"/>
      <c r="AW13" s="18"/>
      <c r="AX13" s="18"/>
      <c r="AY13" s="17"/>
      <c r="AZ13" s="18"/>
      <c r="BA13" s="17"/>
      <c r="BB13" s="18"/>
      <c r="BC13" s="17"/>
      <c r="BD13" s="18"/>
      <c r="BE13" s="18"/>
      <c r="BF13" s="18"/>
      <c r="BG13" s="17"/>
      <c r="BH13" s="18"/>
      <c r="BI13" s="18"/>
      <c r="BJ13" s="17"/>
      <c r="BK13" s="18"/>
      <c r="BL13" s="16"/>
    </row>
    <row r="14" spans="1:64" s="61" customFormat="1" ht="18" customHeight="1" x14ac:dyDescent="0.25">
      <c r="B14" s="527"/>
      <c r="C14" s="532"/>
      <c r="D14" s="57" t="s">
        <v>62</v>
      </c>
      <c r="E14" s="60"/>
      <c r="F14" s="59"/>
      <c r="G14" s="60"/>
      <c r="H14" s="60"/>
      <c r="I14" s="60"/>
      <c r="J14" s="402"/>
      <c r="K14" s="60"/>
      <c r="L14" s="60"/>
      <c r="M14" s="60"/>
      <c r="N14" s="402"/>
      <c r="O14" s="60"/>
      <c r="P14" s="60"/>
      <c r="Q14" s="60"/>
      <c r="R14" s="60"/>
      <c r="S14" s="60"/>
      <c r="T14" s="60"/>
      <c r="U14" s="60"/>
      <c r="V14" s="60"/>
      <c r="W14" s="402"/>
      <c r="X14" s="60"/>
      <c r="Y14" s="58"/>
      <c r="Z14" s="60"/>
      <c r="AA14" s="59"/>
      <c r="AB14" s="60"/>
      <c r="AC14" s="59"/>
      <c r="AD14" s="60"/>
      <c r="AE14" s="59"/>
      <c r="AF14" s="60"/>
      <c r="AG14" s="59"/>
      <c r="AH14" s="60"/>
      <c r="AI14" s="60"/>
      <c r="AJ14" s="59"/>
      <c r="AK14" s="60"/>
      <c r="AL14" s="60"/>
      <c r="AM14" s="60"/>
      <c r="AN14" s="402"/>
      <c r="AO14" s="60"/>
      <c r="AP14" s="60"/>
      <c r="AQ14" s="60"/>
      <c r="AR14" s="402"/>
      <c r="AS14" s="60"/>
      <c r="AT14" s="60"/>
      <c r="AU14" s="60"/>
      <c r="AV14" s="60"/>
      <c r="AW14" s="60"/>
      <c r="AX14" s="60"/>
      <c r="AY14" s="60"/>
      <c r="AZ14" s="60"/>
      <c r="BA14" s="402"/>
      <c r="BB14" s="60"/>
      <c r="BC14" s="58"/>
      <c r="BD14" s="60"/>
      <c r="BE14" s="60"/>
      <c r="BF14" s="60"/>
      <c r="BG14" s="60"/>
      <c r="BH14" s="60"/>
      <c r="BI14" s="60"/>
      <c r="BJ14" s="60"/>
      <c r="BK14" s="60"/>
      <c r="BL14" s="60"/>
    </row>
    <row r="15" spans="1:64" s="61" customFormat="1" ht="18" customHeight="1" x14ac:dyDescent="0.25">
      <c r="B15" s="527"/>
      <c r="C15" s="532"/>
      <c r="D15" s="57" t="s">
        <v>221</v>
      </c>
      <c r="E15" s="60"/>
      <c r="F15" s="59"/>
      <c r="G15" s="60"/>
      <c r="H15" s="59"/>
      <c r="I15" s="60"/>
      <c r="J15" s="59"/>
      <c r="K15" s="60"/>
      <c r="L15" s="60"/>
      <c r="M15" s="60"/>
      <c r="N15" s="59"/>
      <c r="O15" s="60"/>
      <c r="P15" s="60"/>
      <c r="Q15" s="60"/>
      <c r="R15" s="59"/>
      <c r="S15" s="60"/>
      <c r="T15" s="59"/>
      <c r="U15" s="60"/>
      <c r="V15" s="59"/>
      <c r="W15" s="402"/>
      <c r="X15" s="60"/>
      <c r="Y15" s="58"/>
      <c r="Z15" s="60"/>
      <c r="AA15" s="59"/>
      <c r="AB15" s="60"/>
      <c r="AC15" s="59"/>
      <c r="AD15" s="60"/>
      <c r="AE15" s="59"/>
      <c r="AF15" s="60"/>
      <c r="AG15" s="59"/>
      <c r="AH15" s="60"/>
      <c r="AI15" s="60"/>
      <c r="AJ15" s="59"/>
      <c r="AK15" s="60"/>
      <c r="AL15" s="59"/>
      <c r="AM15" s="60"/>
      <c r="AN15" s="59"/>
      <c r="AO15" s="60"/>
      <c r="AP15" s="60"/>
      <c r="AQ15" s="60"/>
      <c r="AR15" s="59"/>
      <c r="AS15" s="60"/>
      <c r="AT15" s="60"/>
      <c r="AU15" s="60"/>
      <c r="AV15" s="59"/>
      <c r="AW15" s="60"/>
      <c r="AX15" s="59"/>
      <c r="AY15" s="60"/>
      <c r="AZ15" s="59"/>
      <c r="BA15" s="402"/>
      <c r="BB15" s="60"/>
      <c r="BC15" s="58"/>
      <c r="BD15" s="60"/>
      <c r="BE15" s="60"/>
      <c r="BF15" s="60"/>
      <c r="BG15" s="59"/>
      <c r="BH15" s="60"/>
      <c r="BI15" s="59"/>
      <c r="BJ15" s="60"/>
      <c r="BK15" s="59"/>
      <c r="BL15" s="60"/>
    </row>
    <row r="16" spans="1:64" s="61" customFormat="1" ht="18" customHeight="1" x14ac:dyDescent="0.25">
      <c r="B16" s="527"/>
      <c r="C16" s="532"/>
      <c r="D16" s="57" t="s">
        <v>107</v>
      </c>
      <c r="E16" s="60"/>
      <c r="F16" s="59"/>
      <c r="G16" s="60"/>
      <c r="H16" s="60"/>
      <c r="I16" s="60"/>
      <c r="J16" s="59"/>
      <c r="K16" s="60"/>
      <c r="L16" s="60"/>
      <c r="M16" s="60"/>
      <c r="N16" s="59"/>
      <c r="O16" s="60"/>
      <c r="P16" s="60"/>
      <c r="Q16" s="60"/>
      <c r="R16" s="59"/>
      <c r="S16" s="60"/>
      <c r="T16" s="59"/>
      <c r="U16" s="60"/>
      <c r="V16" s="59"/>
      <c r="W16" s="402"/>
      <c r="X16" s="60"/>
      <c r="Y16" s="58"/>
      <c r="Z16" s="60"/>
      <c r="AA16" s="59"/>
      <c r="AB16" s="60"/>
      <c r="AC16" s="59"/>
      <c r="AD16" s="60"/>
      <c r="AE16" s="59"/>
      <c r="AF16" s="60"/>
      <c r="AG16" s="59"/>
      <c r="AH16" s="60"/>
      <c r="AI16" s="60"/>
      <c r="AJ16" s="59"/>
      <c r="AK16" s="60"/>
      <c r="AL16" s="60"/>
      <c r="AM16" s="60"/>
      <c r="AN16" s="59"/>
      <c r="AO16" s="60"/>
      <c r="AP16" s="60"/>
      <c r="AQ16" s="60"/>
      <c r="AR16" s="59"/>
      <c r="AS16" s="60"/>
      <c r="AT16" s="60"/>
      <c r="AU16" s="60"/>
      <c r="AV16" s="59"/>
      <c r="AW16" s="60"/>
      <c r="AX16" s="59"/>
      <c r="AY16" s="60"/>
      <c r="AZ16" s="59"/>
      <c r="BA16" s="402"/>
      <c r="BB16" s="60"/>
      <c r="BC16" s="58"/>
      <c r="BD16" s="60"/>
      <c r="BE16" s="60"/>
      <c r="BF16" s="60"/>
      <c r="BG16" s="59"/>
      <c r="BH16" s="60"/>
      <c r="BI16" s="59"/>
      <c r="BJ16" s="60"/>
      <c r="BK16" s="59"/>
      <c r="BL16" s="60"/>
    </row>
    <row r="17" spans="2:64" s="61" customFormat="1" ht="18" customHeight="1" x14ac:dyDescent="0.25">
      <c r="B17" s="527"/>
      <c r="C17" s="532"/>
      <c r="D17" s="57" t="s">
        <v>32</v>
      </c>
      <c r="E17" s="60"/>
      <c r="F17" s="59"/>
      <c r="G17" s="60"/>
      <c r="H17" s="59"/>
      <c r="I17" s="60"/>
      <c r="J17" s="59"/>
      <c r="K17" s="60"/>
      <c r="L17" s="60"/>
      <c r="M17" s="60"/>
      <c r="N17" s="59"/>
      <c r="O17" s="60"/>
      <c r="P17" s="60"/>
      <c r="Q17" s="60"/>
      <c r="R17" s="59"/>
      <c r="S17" s="60"/>
      <c r="T17" s="59"/>
      <c r="U17" s="60"/>
      <c r="V17" s="59"/>
      <c r="W17" s="402"/>
      <c r="X17" s="60"/>
      <c r="Y17" s="58"/>
      <c r="Z17" s="60"/>
      <c r="AA17" s="59"/>
      <c r="AB17" s="60"/>
      <c r="AC17" s="59"/>
      <c r="AD17" s="60"/>
      <c r="AE17" s="59"/>
      <c r="AF17" s="60"/>
      <c r="AG17" s="59"/>
      <c r="AH17" s="60"/>
      <c r="AI17" s="60"/>
      <c r="AJ17" s="59"/>
      <c r="AK17" s="60"/>
      <c r="AL17" s="59"/>
      <c r="AM17" s="60"/>
      <c r="AN17" s="59"/>
      <c r="AO17" s="60"/>
      <c r="AP17" s="60"/>
      <c r="AQ17" s="60"/>
      <c r="AR17" s="59"/>
      <c r="AS17" s="60"/>
      <c r="AT17" s="60"/>
      <c r="AU17" s="60"/>
      <c r="AV17" s="59"/>
      <c r="AW17" s="60"/>
      <c r="AX17" s="59"/>
      <c r="AY17" s="60"/>
      <c r="AZ17" s="59"/>
      <c r="BA17" s="402"/>
      <c r="BB17" s="60"/>
      <c r="BC17" s="58"/>
      <c r="BD17" s="60"/>
      <c r="BE17" s="60"/>
      <c r="BF17" s="60"/>
      <c r="BG17" s="59"/>
      <c r="BH17" s="60"/>
      <c r="BI17" s="59"/>
      <c r="BJ17" s="60"/>
      <c r="BK17" s="59"/>
      <c r="BL17" s="60"/>
    </row>
    <row r="18" spans="2:64" ht="18" customHeight="1" x14ac:dyDescent="0.25">
      <c r="B18" s="527"/>
      <c r="C18" s="532"/>
      <c r="D18" s="15" t="s">
        <v>21</v>
      </c>
      <c r="E18" s="18"/>
      <c r="F18" s="18"/>
      <c r="G18" s="18"/>
      <c r="H18" s="18"/>
      <c r="I18" s="18"/>
      <c r="J18" s="400"/>
      <c r="K18" s="18"/>
      <c r="L18" s="18"/>
      <c r="M18" s="18"/>
      <c r="N18" s="400"/>
      <c r="O18" s="18"/>
      <c r="P18" s="18"/>
      <c r="Q18" s="18"/>
      <c r="R18" s="18"/>
      <c r="S18" s="18"/>
      <c r="T18" s="18"/>
      <c r="U18" s="18"/>
      <c r="V18" s="18"/>
      <c r="W18" s="400"/>
      <c r="X18" s="18"/>
      <c r="Y18" s="16"/>
      <c r="Z18" s="18"/>
      <c r="AA18" s="17"/>
      <c r="AB18" s="18"/>
      <c r="AC18" s="17"/>
      <c r="AD18" s="18"/>
      <c r="AE18" s="17"/>
      <c r="AF18" s="18"/>
      <c r="AG18" s="17"/>
      <c r="AH18" s="18"/>
      <c r="AI18" s="18"/>
      <c r="AJ18" s="18"/>
      <c r="AK18" s="18"/>
      <c r="AL18" s="18"/>
      <c r="AM18" s="18"/>
      <c r="AN18" s="400"/>
      <c r="AO18" s="18"/>
      <c r="AP18" s="18"/>
      <c r="AQ18" s="18"/>
      <c r="AR18" s="400"/>
      <c r="AS18" s="18"/>
      <c r="AT18" s="18"/>
      <c r="AU18" s="18"/>
      <c r="AV18" s="18"/>
      <c r="AW18" s="18"/>
      <c r="AX18" s="18"/>
      <c r="AY18" s="18"/>
      <c r="AZ18" s="18"/>
      <c r="BA18" s="400"/>
      <c r="BB18" s="18"/>
      <c r="BC18" s="16"/>
      <c r="BD18" s="18"/>
      <c r="BE18" s="18"/>
      <c r="BF18" s="18"/>
      <c r="BG18" s="18"/>
      <c r="BH18" s="18"/>
      <c r="BI18" s="18"/>
      <c r="BJ18" s="18"/>
      <c r="BK18" s="18"/>
      <c r="BL18" s="18"/>
    </row>
    <row r="19" spans="2:64" s="66" customFormat="1" ht="18" customHeight="1" x14ac:dyDescent="0.25">
      <c r="B19" s="527"/>
      <c r="C19" s="532"/>
      <c r="D19" s="67" t="s">
        <v>53</v>
      </c>
      <c r="E19" s="172"/>
      <c r="F19" s="220"/>
      <c r="G19" s="172"/>
      <c r="H19" s="68"/>
      <c r="I19" s="172"/>
      <c r="J19" s="268"/>
      <c r="K19" s="69"/>
      <c r="L19" s="69"/>
      <c r="M19" s="69"/>
      <c r="N19" s="268"/>
      <c r="O19" s="69"/>
      <c r="P19" s="69"/>
      <c r="Q19" s="69"/>
      <c r="R19" s="268"/>
      <c r="S19" s="69"/>
      <c r="T19" s="268"/>
      <c r="U19" s="69"/>
      <c r="V19" s="268"/>
      <c r="W19" s="403"/>
      <c r="X19" s="69"/>
      <c r="Y19" s="273"/>
      <c r="Z19" s="69"/>
      <c r="AA19" s="268"/>
      <c r="AB19" s="69"/>
      <c r="AC19" s="268"/>
      <c r="AD19" s="69"/>
      <c r="AE19" s="268"/>
      <c r="AF19" s="69"/>
      <c r="AG19" s="268"/>
      <c r="AH19" s="69"/>
      <c r="AI19" s="172"/>
      <c r="AJ19" s="220"/>
      <c r="AK19" s="172"/>
      <c r="AL19" s="68"/>
      <c r="AM19" s="172"/>
      <c r="AN19" s="268"/>
      <c r="AO19" s="69"/>
      <c r="AP19" s="69"/>
      <c r="AQ19" s="69"/>
      <c r="AR19" s="268"/>
      <c r="AS19" s="69"/>
      <c r="AT19" s="69"/>
      <c r="AU19" s="69"/>
      <c r="AV19" s="268"/>
      <c r="AW19" s="69"/>
      <c r="AX19" s="268"/>
      <c r="AY19" s="69"/>
      <c r="AZ19" s="268"/>
      <c r="BA19" s="403"/>
      <c r="BB19" s="69"/>
      <c r="BC19" s="273"/>
      <c r="BD19" s="69"/>
      <c r="BE19" s="69"/>
      <c r="BF19" s="69"/>
      <c r="BG19" s="268"/>
      <c r="BH19" s="69"/>
      <c r="BI19" s="268"/>
      <c r="BJ19" s="69"/>
      <c r="BK19" s="268"/>
      <c r="BL19" s="69"/>
    </row>
    <row r="20" spans="2:64" s="66" customFormat="1" ht="18" customHeight="1" x14ac:dyDescent="0.25">
      <c r="B20" s="527"/>
      <c r="C20" s="532"/>
      <c r="D20" s="67" t="s">
        <v>54</v>
      </c>
      <c r="E20" s="172"/>
      <c r="F20" s="220"/>
      <c r="G20" s="172"/>
      <c r="H20" s="68"/>
      <c r="I20" s="172"/>
      <c r="J20" s="268"/>
      <c r="K20" s="69"/>
      <c r="L20" s="69"/>
      <c r="M20" s="69"/>
      <c r="N20" s="268"/>
      <c r="O20" s="69"/>
      <c r="P20" s="69"/>
      <c r="Q20" s="69"/>
      <c r="R20" s="268"/>
      <c r="S20" s="69"/>
      <c r="T20" s="268"/>
      <c r="U20" s="69"/>
      <c r="V20" s="268"/>
      <c r="W20" s="403"/>
      <c r="X20" s="69"/>
      <c r="Y20" s="273"/>
      <c r="Z20" s="69"/>
      <c r="AA20" s="268"/>
      <c r="AB20" s="69"/>
      <c r="AC20" s="268"/>
      <c r="AD20" s="69"/>
      <c r="AE20" s="268"/>
      <c r="AF20" s="69"/>
      <c r="AG20" s="268"/>
      <c r="AH20" s="69"/>
      <c r="AI20" s="172"/>
      <c r="AJ20" s="220"/>
      <c r="AK20" s="172"/>
      <c r="AL20" s="68"/>
      <c r="AM20" s="172"/>
      <c r="AN20" s="268"/>
      <c r="AO20" s="69"/>
      <c r="AP20" s="69"/>
      <c r="AQ20" s="69"/>
      <c r="AR20" s="268"/>
      <c r="AS20" s="69"/>
      <c r="AT20" s="69"/>
      <c r="AU20" s="69"/>
      <c r="AV20" s="268"/>
      <c r="AW20" s="69"/>
      <c r="AX20" s="268"/>
      <c r="AY20" s="69"/>
      <c r="AZ20" s="268"/>
      <c r="BA20" s="403"/>
      <c r="BB20" s="69"/>
      <c r="BC20" s="273"/>
      <c r="BD20" s="69"/>
      <c r="BE20" s="69"/>
      <c r="BF20" s="69"/>
      <c r="BG20" s="268"/>
      <c r="BH20" s="69"/>
      <c r="BI20" s="268"/>
      <c r="BJ20" s="69"/>
      <c r="BK20" s="268"/>
      <c r="BL20" s="69"/>
    </row>
    <row r="21" spans="2:64" s="66" customFormat="1" ht="18" customHeight="1" thickBot="1" x14ac:dyDescent="0.3">
      <c r="B21" s="527"/>
      <c r="C21" s="532"/>
      <c r="D21" s="165" t="s">
        <v>55</v>
      </c>
      <c r="E21" s="185"/>
      <c r="F21" s="221"/>
      <c r="G21" s="185"/>
      <c r="H21" s="263"/>
      <c r="I21" s="185"/>
      <c r="J21" s="269"/>
      <c r="K21" s="270"/>
      <c r="L21" s="270"/>
      <c r="M21" s="270"/>
      <c r="N21" s="269"/>
      <c r="O21" s="270"/>
      <c r="P21" s="270"/>
      <c r="Q21" s="270"/>
      <c r="R21" s="269"/>
      <c r="S21" s="270"/>
      <c r="T21" s="269"/>
      <c r="U21" s="270"/>
      <c r="V21" s="269"/>
      <c r="W21" s="404"/>
      <c r="X21" s="270"/>
      <c r="Y21" s="274"/>
      <c r="Z21" s="270"/>
      <c r="AA21" s="269"/>
      <c r="AB21" s="270"/>
      <c r="AC21" s="269"/>
      <c r="AD21" s="270"/>
      <c r="AE21" s="269"/>
      <c r="AF21" s="270"/>
      <c r="AG21" s="269"/>
      <c r="AH21" s="270"/>
      <c r="AI21" s="185"/>
      <c r="AJ21" s="221"/>
      <c r="AK21" s="185"/>
      <c r="AL21" s="263"/>
      <c r="AM21" s="185"/>
      <c r="AN21" s="269"/>
      <c r="AO21" s="270"/>
      <c r="AP21" s="270"/>
      <c r="AQ21" s="270"/>
      <c r="AR21" s="269"/>
      <c r="AS21" s="270"/>
      <c r="AT21" s="270"/>
      <c r="AU21" s="270"/>
      <c r="AV21" s="269"/>
      <c r="AW21" s="270"/>
      <c r="AX21" s="269"/>
      <c r="AY21" s="270"/>
      <c r="AZ21" s="269"/>
      <c r="BA21" s="404"/>
      <c r="BB21" s="270"/>
      <c r="BC21" s="274"/>
      <c r="BD21" s="270"/>
      <c r="BE21" s="270"/>
      <c r="BF21" s="270"/>
      <c r="BG21" s="269"/>
      <c r="BH21" s="270"/>
      <c r="BI21" s="269"/>
      <c r="BJ21" s="270"/>
      <c r="BK21" s="269"/>
      <c r="BL21" s="270"/>
    </row>
    <row r="22" spans="2:64" ht="18.75" customHeight="1" x14ac:dyDescent="0.25">
      <c r="B22" s="525" t="s">
        <v>11</v>
      </c>
      <c r="C22" s="531"/>
      <c r="D22" s="70" t="s">
        <v>0</v>
      </c>
      <c r="E22" s="22"/>
      <c r="F22" s="222"/>
      <c r="G22" s="22"/>
      <c r="H22" s="222"/>
      <c r="I22" s="22"/>
      <c r="J22" s="222"/>
      <c r="K22" s="22"/>
      <c r="L22" s="222"/>
      <c r="M22" s="22"/>
      <c r="N22" s="222"/>
      <c r="O22" s="22"/>
      <c r="P22" s="222"/>
      <c r="Q22" s="22"/>
      <c r="R22" s="222"/>
      <c r="S22" s="22"/>
      <c r="T22" s="222"/>
      <c r="U22" s="22"/>
      <c r="V22" s="222"/>
      <c r="W22" s="22"/>
      <c r="X22" s="222"/>
      <c r="Y22" s="22"/>
      <c r="Z22" s="222"/>
      <c r="AA22" s="22"/>
      <c r="AB22" s="222"/>
      <c r="AC22" s="22"/>
      <c r="AD22" s="222"/>
      <c r="AE22" s="22"/>
      <c r="AF22" s="222"/>
      <c r="AG22" s="22"/>
      <c r="AH22" s="222"/>
      <c r="AI22" s="22"/>
      <c r="AJ22" s="222"/>
      <c r="AK22" s="22"/>
      <c r="AL22" s="222"/>
      <c r="AM22" s="22"/>
      <c r="AN22" s="222"/>
      <c r="AO22" s="22"/>
      <c r="AP22" s="222"/>
      <c r="AQ22" s="22"/>
      <c r="AR22" s="222"/>
      <c r="AS22" s="22"/>
      <c r="AT22" s="222"/>
      <c r="AU22" s="22"/>
      <c r="AV22" s="222"/>
      <c r="AW22" s="22"/>
      <c r="AX22" s="222"/>
      <c r="AY22" s="22"/>
      <c r="AZ22" s="222"/>
      <c r="BA22" s="22"/>
      <c r="BB22" s="222"/>
      <c r="BC22" s="22"/>
      <c r="BD22" s="22"/>
      <c r="BE22" s="222"/>
      <c r="BF22" s="22"/>
      <c r="BG22" s="222"/>
      <c r="BH22" s="22"/>
      <c r="BI22" s="222"/>
      <c r="BJ22" s="22"/>
      <c r="BK22" s="222"/>
      <c r="BL22" s="22"/>
    </row>
    <row r="23" spans="2:64" ht="18.75" customHeight="1" x14ac:dyDescent="0.25">
      <c r="B23" s="527"/>
      <c r="C23" s="532"/>
      <c r="D23" s="23" t="s">
        <v>1</v>
      </c>
      <c r="E23" s="24"/>
      <c r="F23" s="25"/>
      <c r="G23" s="24"/>
      <c r="H23" s="25"/>
      <c r="I23" s="24"/>
      <c r="J23" s="25"/>
      <c r="K23" s="24"/>
      <c r="L23" s="25"/>
      <c r="M23" s="24"/>
      <c r="N23" s="25"/>
      <c r="O23" s="24"/>
      <c r="P23" s="25"/>
      <c r="Q23" s="24"/>
      <c r="R23" s="25"/>
      <c r="S23" s="24"/>
      <c r="T23" s="25"/>
      <c r="U23" s="24"/>
      <c r="V23" s="25"/>
      <c r="W23" s="24"/>
      <c r="X23" s="25"/>
      <c r="Y23" s="24"/>
      <c r="Z23" s="25"/>
      <c r="AA23" s="24"/>
      <c r="AB23" s="25"/>
      <c r="AC23" s="24"/>
      <c r="AD23" s="25"/>
      <c r="AE23" s="24"/>
      <c r="AF23" s="25"/>
      <c r="AG23" s="24"/>
      <c r="AH23" s="25"/>
      <c r="AI23" s="24"/>
      <c r="AJ23" s="25"/>
      <c r="AK23" s="24"/>
      <c r="AL23" s="25"/>
      <c r="AM23" s="24"/>
      <c r="AN23" s="25"/>
      <c r="AO23" s="24"/>
      <c r="AP23" s="25"/>
      <c r="AQ23" s="24"/>
      <c r="AR23" s="25"/>
      <c r="AS23" s="24"/>
      <c r="AT23" s="25"/>
      <c r="AU23" s="24"/>
      <c r="AV23" s="25"/>
      <c r="AW23" s="24"/>
      <c r="AX23" s="25"/>
      <c r="AY23" s="24"/>
      <c r="AZ23" s="25"/>
      <c r="BA23" s="24"/>
      <c r="BB23" s="25"/>
      <c r="BC23" s="24"/>
      <c r="BD23" s="24"/>
      <c r="BE23" s="25"/>
      <c r="BF23" s="24"/>
      <c r="BG23" s="25"/>
      <c r="BH23" s="24"/>
      <c r="BI23" s="25"/>
      <c r="BJ23" s="24"/>
      <c r="BK23" s="25"/>
      <c r="BL23" s="24"/>
    </row>
    <row r="24" spans="2:64" ht="18.75" customHeight="1" x14ac:dyDescent="0.25">
      <c r="B24" s="527"/>
      <c r="C24" s="532"/>
      <c r="D24" s="23" t="s">
        <v>2</v>
      </c>
      <c r="E24" s="26">
        <f t="shared" ref="E24:O24" si="56">E22-E23</f>
        <v>0</v>
      </c>
      <c r="F24" s="223">
        <f t="shared" si="56"/>
        <v>0</v>
      </c>
      <c r="G24" s="26">
        <f t="shared" si="56"/>
        <v>0</v>
      </c>
      <c r="H24" s="223">
        <f t="shared" si="56"/>
        <v>0</v>
      </c>
      <c r="I24" s="26">
        <f t="shared" si="56"/>
        <v>0</v>
      </c>
      <c r="J24" s="223">
        <f t="shared" si="56"/>
        <v>0</v>
      </c>
      <c r="K24" s="26">
        <f t="shared" si="56"/>
        <v>0</v>
      </c>
      <c r="L24" s="223">
        <f t="shared" si="56"/>
        <v>0</v>
      </c>
      <c r="M24" s="26">
        <f t="shared" si="56"/>
        <v>0</v>
      </c>
      <c r="N24" s="223">
        <f t="shared" si="56"/>
        <v>0</v>
      </c>
      <c r="O24" s="26">
        <f t="shared" si="56"/>
        <v>0</v>
      </c>
      <c r="P24" s="223">
        <f>P22-P23</f>
        <v>0</v>
      </c>
      <c r="Q24" s="26">
        <f t="shared" ref="Q24:AS24" si="57">Q22-Q23</f>
        <v>0</v>
      </c>
      <c r="R24" s="223">
        <f t="shared" si="57"/>
        <v>0</v>
      </c>
      <c r="S24" s="26">
        <f t="shared" si="57"/>
        <v>0</v>
      </c>
      <c r="T24" s="223">
        <f t="shared" si="57"/>
        <v>0</v>
      </c>
      <c r="U24" s="26">
        <f t="shared" si="57"/>
        <v>0</v>
      </c>
      <c r="V24" s="223">
        <f t="shared" si="57"/>
        <v>0</v>
      </c>
      <c r="W24" s="26">
        <f t="shared" si="57"/>
        <v>0</v>
      </c>
      <c r="X24" s="223">
        <f t="shared" si="57"/>
        <v>0</v>
      </c>
      <c r="Y24" s="26">
        <f t="shared" si="57"/>
        <v>0</v>
      </c>
      <c r="Z24" s="223">
        <f t="shared" si="57"/>
        <v>0</v>
      </c>
      <c r="AA24" s="26">
        <f t="shared" si="57"/>
        <v>0</v>
      </c>
      <c r="AB24" s="223">
        <f t="shared" si="57"/>
        <v>0</v>
      </c>
      <c r="AC24" s="26">
        <f t="shared" si="57"/>
        <v>0</v>
      </c>
      <c r="AD24" s="223">
        <f t="shared" si="57"/>
        <v>0</v>
      </c>
      <c r="AE24" s="26">
        <f t="shared" si="57"/>
        <v>0</v>
      </c>
      <c r="AF24" s="223">
        <f t="shared" si="57"/>
        <v>0</v>
      </c>
      <c r="AG24" s="26">
        <f t="shared" si="57"/>
        <v>0</v>
      </c>
      <c r="AH24" s="223">
        <f t="shared" si="57"/>
        <v>0</v>
      </c>
      <c r="AI24" s="26">
        <f t="shared" si="57"/>
        <v>0</v>
      </c>
      <c r="AJ24" s="223">
        <f t="shared" si="57"/>
        <v>0</v>
      </c>
      <c r="AK24" s="26">
        <f t="shared" si="57"/>
        <v>0</v>
      </c>
      <c r="AL24" s="223">
        <f t="shared" si="57"/>
        <v>0</v>
      </c>
      <c r="AM24" s="26">
        <f t="shared" si="57"/>
        <v>0</v>
      </c>
      <c r="AN24" s="223">
        <f t="shared" si="57"/>
        <v>0</v>
      </c>
      <c r="AO24" s="26">
        <f t="shared" si="57"/>
        <v>0</v>
      </c>
      <c r="AP24" s="223">
        <f t="shared" si="57"/>
        <v>0</v>
      </c>
      <c r="AQ24" s="26">
        <f t="shared" si="57"/>
        <v>0</v>
      </c>
      <c r="AR24" s="223">
        <f t="shared" si="57"/>
        <v>0</v>
      </c>
      <c r="AS24" s="26">
        <f t="shared" si="57"/>
        <v>0</v>
      </c>
      <c r="AT24" s="223">
        <f>AT22-AT23</f>
        <v>0</v>
      </c>
      <c r="AU24" s="26">
        <f t="shared" ref="AU24:BD24" si="58">AU22-AU23</f>
        <v>0</v>
      </c>
      <c r="AV24" s="223">
        <f t="shared" si="58"/>
        <v>0</v>
      </c>
      <c r="AW24" s="26">
        <f t="shared" si="58"/>
        <v>0</v>
      </c>
      <c r="AX24" s="223">
        <f t="shared" si="58"/>
        <v>0</v>
      </c>
      <c r="AY24" s="26">
        <f t="shared" si="58"/>
        <v>0</v>
      </c>
      <c r="AZ24" s="223">
        <f t="shared" si="58"/>
        <v>0</v>
      </c>
      <c r="BA24" s="26">
        <f t="shared" si="58"/>
        <v>0</v>
      </c>
      <c r="BB24" s="223">
        <f t="shared" si="58"/>
        <v>0</v>
      </c>
      <c r="BC24" s="26">
        <f t="shared" si="58"/>
        <v>0</v>
      </c>
      <c r="BD24" s="26">
        <f t="shared" si="58"/>
        <v>0</v>
      </c>
      <c r="BE24" s="223">
        <f>BE22-BE23</f>
        <v>0</v>
      </c>
      <c r="BF24" s="26">
        <f t="shared" ref="BF24:BL24" si="59">BF22-BF23</f>
        <v>0</v>
      </c>
      <c r="BG24" s="223">
        <f t="shared" si="59"/>
        <v>0</v>
      </c>
      <c r="BH24" s="26">
        <f t="shared" si="59"/>
        <v>0</v>
      </c>
      <c r="BI24" s="223">
        <f t="shared" si="59"/>
        <v>0</v>
      </c>
      <c r="BJ24" s="26">
        <f t="shared" si="59"/>
        <v>0</v>
      </c>
      <c r="BK24" s="223">
        <f t="shared" si="59"/>
        <v>0</v>
      </c>
      <c r="BL24" s="26">
        <f t="shared" si="59"/>
        <v>0</v>
      </c>
    </row>
    <row r="25" spans="2:64" ht="18.75" customHeight="1" x14ac:dyDescent="0.25">
      <c r="B25" s="527"/>
      <c r="C25" s="532"/>
      <c r="D25" s="23" t="s">
        <v>109</v>
      </c>
      <c r="E25" s="27" t="e">
        <f>(E23/E22)*100</f>
        <v>#DIV/0!</v>
      </c>
      <c r="F25" s="224" t="e">
        <f t="shared" ref="F25:L25" si="60">(F23/F22)*100</f>
        <v>#DIV/0!</v>
      </c>
      <c r="G25" s="27" t="e">
        <f t="shared" si="60"/>
        <v>#DIV/0!</v>
      </c>
      <c r="H25" s="224" t="e">
        <f t="shared" si="60"/>
        <v>#DIV/0!</v>
      </c>
      <c r="I25" s="27" t="e">
        <f t="shared" si="60"/>
        <v>#DIV/0!</v>
      </c>
      <c r="J25" s="224" t="e">
        <f t="shared" si="60"/>
        <v>#DIV/0!</v>
      </c>
      <c r="K25" s="27" t="e">
        <f t="shared" si="60"/>
        <v>#DIV/0!</v>
      </c>
      <c r="L25" s="224" t="e">
        <f t="shared" si="60"/>
        <v>#DIV/0!</v>
      </c>
      <c r="M25" s="27" t="e">
        <f t="shared" ref="M25:X25" si="61">(M23/M22)*100</f>
        <v>#DIV/0!</v>
      </c>
      <c r="N25" s="224" t="e">
        <f>(N23/N22)*100</f>
        <v>#DIV/0!</v>
      </c>
      <c r="O25" s="27" t="e">
        <f t="shared" si="61"/>
        <v>#DIV/0!</v>
      </c>
      <c r="P25" s="224" t="e">
        <f t="shared" si="61"/>
        <v>#DIV/0!</v>
      </c>
      <c r="Q25" s="27" t="e">
        <f t="shared" si="61"/>
        <v>#DIV/0!</v>
      </c>
      <c r="R25" s="224" t="e">
        <f t="shared" si="61"/>
        <v>#DIV/0!</v>
      </c>
      <c r="S25" s="27" t="e">
        <f t="shared" si="61"/>
        <v>#DIV/0!</v>
      </c>
      <c r="T25" s="224" t="e">
        <f t="shared" si="61"/>
        <v>#DIV/0!</v>
      </c>
      <c r="U25" s="27" t="e">
        <f t="shared" si="61"/>
        <v>#DIV/0!</v>
      </c>
      <c r="V25" s="224" t="e">
        <f t="shared" si="61"/>
        <v>#DIV/0!</v>
      </c>
      <c r="W25" s="27" t="e">
        <f t="shared" si="61"/>
        <v>#DIV/0!</v>
      </c>
      <c r="X25" s="224" t="e">
        <f t="shared" si="61"/>
        <v>#DIV/0!</v>
      </c>
      <c r="Y25" s="27" t="e">
        <f t="shared" ref="Y25:AH25" si="62">(Y23/Y22)*100</f>
        <v>#DIV/0!</v>
      </c>
      <c r="Z25" s="224" t="e">
        <f t="shared" si="62"/>
        <v>#DIV/0!</v>
      </c>
      <c r="AA25" s="27" t="e">
        <f t="shared" si="62"/>
        <v>#DIV/0!</v>
      </c>
      <c r="AB25" s="224" t="e">
        <f t="shared" si="62"/>
        <v>#DIV/0!</v>
      </c>
      <c r="AC25" s="27" t="e">
        <f t="shared" si="62"/>
        <v>#DIV/0!</v>
      </c>
      <c r="AD25" s="224" t="e">
        <f t="shared" si="62"/>
        <v>#DIV/0!</v>
      </c>
      <c r="AE25" s="27" t="e">
        <f t="shared" si="62"/>
        <v>#DIV/0!</v>
      </c>
      <c r="AF25" s="224" t="e">
        <f t="shared" si="62"/>
        <v>#DIV/0!</v>
      </c>
      <c r="AG25" s="27" t="e">
        <f t="shared" si="62"/>
        <v>#DIV/0!</v>
      </c>
      <c r="AH25" s="224" t="e">
        <f t="shared" si="62"/>
        <v>#DIV/0!</v>
      </c>
      <c r="AI25" s="27" t="e">
        <f>(AI23/AI22)*100</f>
        <v>#DIV/0!</v>
      </c>
      <c r="AJ25" s="224" t="e">
        <f t="shared" ref="AJ25:AQ25" si="63">(AJ23/AJ22)*100</f>
        <v>#DIV/0!</v>
      </c>
      <c r="AK25" s="27" t="e">
        <f t="shared" si="63"/>
        <v>#DIV/0!</v>
      </c>
      <c r="AL25" s="224" t="e">
        <f t="shared" si="63"/>
        <v>#DIV/0!</v>
      </c>
      <c r="AM25" s="27" t="e">
        <f t="shared" si="63"/>
        <v>#DIV/0!</v>
      </c>
      <c r="AN25" s="224" t="e">
        <f t="shared" si="63"/>
        <v>#DIV/0!</v>
      </c>
      <c r="AO25" s="27" t="e">
        <f t="shared" si="63"/>
        <v>#DIV/0!</v>
      </c>
      <c r="AP25" s="224" t="e">
        <f t="shared" si="63"/>
        <v>#DIV/0!</v>
      </c>
      <c r="AQ25" s="27" t="e">
        <f t="shared" si="63"/>
        <v>#DIV/0!</v>
      </c>
      <c r="AR25" s="224" t="e">
        <f>(AR23/AR22)*100</f>
        <v>#DIV/0!</v>
      </c>
      <c r="AS25" s="27" t="e">
        <f t="shared" ref="AS25:BC25" si="64">(AS23/AS22)*100</f>
        <v>#DIV/0!</v>
      </c>
      <c r="AT25" s="224" t="e">
        <f t="shared" si="64"/>
        <v>#DIV/0!</v>
      </c>
      <c r="AU25" s="27" t="e">
        <f t="shared" si="64"/>
        <v>#DIV/0!</v>
      </c>
      <c r="AV25" s="224" t="e">
        <f t="shared" si="64"/>
        <v>#DIV/0!</v>
      </c>
      <c r="AW25" s="27" t="e">
        <f t="shared" si="64"/>
        <v>#DIV/0!</v>
      </c>
      <c r="AX25" s="224" t="e">
        <f t="shared" si="64"/>
        <v>#DIV/0!</v>
      </c>
      <c r="AY25" s="27" t="e">
        <f t="shared" si="64"/>
        <v>#DIV/0!</v>
      </c>
      <c r="AZ25" s="224" t="e">
        <f t="shared" si="64"/>
        <v>#DIV/0!</v>
      </c>
      <c r="BA25" s="27" t="e">
        <f t="shared" si="64"/>
        <v>#DIV/0!</v>
      </c>
      <c r="BB25" s="224" t="e">
        <f t="shared" si="64"/>
        <v>#DIV/0!</v>
      </c>
      <c r="BC25" s="27" t="e">
        <f t="shared" si="64"/>
        <v>#DIV/0!</v>
      </c>
      <c r="BD25" s="27" t="e">
        <f t="shared" ref="BD25:BL25" si="65">(BD23/BD22)*100</f>
        <v>#DIV/0!</v>
      </c>
      <c r="BE25" s="224" t="e">
        <f t="shared" si="65"/>
        <v>#DIV/0!</v>
      </c>
      <c r="BF25" s="27" t="e">
        <f t="shared" si="65"/>
        <v>#DIV/0!</v>
      </c>
      <c r="BG25" s="224" t="e">
        <f t="shared" si="65"/>
        <v>#DIV/0!</v>
      </c>
      <c r="BH25" s="27" t="e">
        <f t="shared" si="65"/>
        <v>#DIV/0!</v>
      </c>
      <c r="BI25" s="224" t="e">
        <f t="shared" si="65"/>
        <v>#DIV/0!</v>
      </c>
      <c r="BJ25" s="27" t="e">
        <f t="shared" si="65"/>
        <v>#DIV/0!</v>
      </c>
      <c r="BK25" s="224" t="e">
        <f t="shared" si="65"/>
        <v>#DIV/0!</v>
      </c>
      <c r="BL25" s="27" t="e">
        <f t="shared" si="65"/>
        <v>#DIV/0!</v>
      </c>
    </row>
    <row r="26" spans="2:64" ht="18.75" customHeight="1" x14ac:dyDescent="0.25">
      <c r="B26" s="527"/>
      <c r="C26" s="532"/>
      <c r="D26" s="23" t="s">
        <v>67</v>
      </c>
      <c r="E26" s="24"/>
      <c r="F26" s="25"/>
      <c r="G26" s="24"/>
      <c r="H26" s="24"/>
      <c r="I26" s="25"/>
      <c r="J26" s="24"/>
      <c r="K26" s="24"/>
      <c r="L26" s="25"/>
      <c r="M26" s="24"/>
      <c r="N26" s="24"/>
      <c r="O26" s="25"/>
      <c r="P26" s="24"/>
      <c r="Q26" s="24"/>
      <c r="R26" s="25"/>
      <c r="S26" s="24"/>
      <c r="T26" s="24"/>
      <c r="U26" s="25"/>
      <c r="V26" s="24"/>
      <c r="W26" s="24"/>
      <c r="X26" s="25"/>
      <c r="Y26" s="24"/>
      <c r="Z26" s="24"/>
      <c r="AA26" s="25"/>
      <c r="AB26" s="24"/>
      <c r="AC26" s="24"/>
      <c r="AD26" s="25"/>
      <c r="AE26" s="24"/>
      <c r="AF26" s="24"/>
      <c r="AG26" s="25"/>
      <c r="AH26" s="24"/>
      <c r="AI26" s="24"/>
      <c r="AJ26" s="25"/>
      <c r="AK26" s="24"/>
      <c r="AL26" s="24"/>
      <c r="AM26" s="443"/>
      <c r="AN26" s="24"/>
      <c r="AO26" s="24"/>
      <c r="AP26" s="25"/>
      <c r="AQ26" s="24"/>
      <c r="AR26" s="24"/>
      <c r="AS26" s="25"/>
      <c r="AT26" s="24"/>
      <c r="AU26" s="24"/>
      <c r="AV26" s="25"/>
      <c r="AW26" s="24"/>
      <c r="AX26" s="24"/>
      <c r="AY26" s="25"/>
      <c r="AZ26" s="24"/>
      <c r="BA26" s="24"/>
      <c r="BB26" s="25"/>
      <c r="BC26" s="24"/>
      <c r="BD26" s="25"/>
      <c r="BE26" s="24"/>
      <c r="BF26" s="24"/>
      <c r="BG26" s="25"/>
      <c r="BH26" s="24"/>
      <c r="BI26" s="24"/>
      <c r="BJ26" s="25"/>
      <c r="BK26" s="24"/>
      <c r="BL26" s="24"/>
    </row>
    <row r="27" spans="2:64" ht="18.75" customHeight="1" x14ac:dyDescent="0.25">
      <c r="B27" s="527"/>
      <c r="C27" s="532"/>
      <c r="D27" s="23" t="s">
        <v>110</v>
      </c>
      <c r="E27" s="26" t="e">
        <f>(E26/E22)*100</f>
        <v>#DIV/0!</v>
      </c>
      <c r="F27" s="223" t="e">
        <f t="shared" ref="F27:L27" si="66">(F26/F22)*100</f>
        <v>#DIV/0!</v>
      </c>
      <c r="G27" s="26" t="e">
        <f t="shared" si="66"/>
        <v>#DIV/0!</v>
      </c>
      <c r="H27" s="223" t="e">
        <f t="shared" si="66"/>
        <v>#DIV/0!</v>
      </c>
      <c r="I27" s="26" t="e">
        <f t="shared" si="66"/>
        <v>#DIV/0!</v>
      </c>
      <c r="J27" s="223" t="e">
        <f t="shared" si="66"/>
        <v>#DIV/0!</v>
      </c>
      <c r="K27" s="26" t="e">
        <f t="shared" si="66"/>
        <v>#DIV/0!</v>
      </c>
      <c r="L27" s="223" t="e">
        <f t="shared" si="66"/>
        <v>#DIV/0!</v>
      </c>
      <c r="M27" s="26" t="e">
        <f t="shared" ref="M27:X27" si="67">(M26/M22)*100</f>
        <v>#DIV/0!</v>
      </c>
      <c r="N27" s="223" t="e">
        <f t="shared" si="67"/>
        <v>#DIV/0!</v>
      </c>
      <c r="O27" s="26" t="e">
        <f t="shared" si="67"/>
        <v>#DIV/0!</v>
      </c>
      <c r="P27" s="223" t="e">
        <f t="shared" si="67"/>
        <v>#DIV/0!</v>
      </c>
      <c r="Q27" s="26" t="e">
        <f t="shared" si="67"/>
        <v>#DIV/0!</v>
      </c>
      <c r="R27" s="223" t="e">
        <f t="shared" si="67"/>
        <v>#DIV/0!</v>
      </c>
      <c r="S27" s="26" t="e">
        <f t="shared" si="67"/>
        <v>#DIV/0!</v>
      </c>
      <c r="T27" s="223" t="e">
        <f t="shared" si="67"/>
        <v>#DIV/0!</v>
      </c>
      <c r="U27" s="26" t="e">
        <f t="shared" si="67"/>
        <v>#DIV/0!</v>
      </c>
      <c r="V27" s="223" t="e">
        <f t="shared" si="67"/>
        <v>#DIV/0!</v>
      </c>
      <c r="W27" s="26" t="e">
        <f t="shared" si="67"/>
        <v>#DIV/0!</v>
      </c>
      <c r="X27" s="223" t="e">
        <f t="shared" si="67"/>
        <v>#DIV/0!</v>
      </c>
      <c r="Y27" s="26" t="e">
        <f t="shared" ref="Y27:AH27" si="68">(Y26/Y22)*100</f>
        <v>#DIV/0!</v>
      </c>
      <c r="Z27" s="223" t="e">
        <f t="shared" si="68"/>
        <v>#DIV/0!</v>
      </c>
      <c r="AA27" s="26" t="e">
        <f t="shared" si="68"/>
        <v>#DIV/0!</v>
      </c>
      <c r="AB27" s="223" t="e">
        <f t="shared" si="68"/>
        <v>#DIV/0!</v>
      </c>
      <c r="AC27" s="26" t="e">
        <f t="shared" si="68"/>
        <v>#DIV/0!</v>
      </c>
      <c r="AD27" s="223" t="e">
        <f t="shared" si="68"/>
        <v>#DIV/0!</v>
      </c>
      <c r="AE27" s="26" t="e">
        <f t="shared" si="68"/>
        <v>#DIV/0!</v>
      </c>
      <c r="AF27" s="223" t="e">
        <f t="shared" si="68"/>
        <v>#DIV/0!</v>
      </c>
      <c r="AG27" s="26" t="e">
        <f t="shared" si="68"/>
        <v>#DIV/0!</v>
      </c>
      <c r="AH27" s="223" t="e">
        <f t="shared" si="68"/>
        <v>#DIV/0!</v>
      </c>
      <c r="AI27" s="26" t="e">
        <f>(AI26/AI22)*100</f>
        <v>#DIV/0!</v>
      </c>
      <c r="AJ27" s="223" t="e">
        <f t="shared" ref="AJ27:BC27" si="69">(AJ26/AJ22)*100</f>
        <v>#DIV/0!</v>
      </c>
      <c r="AK27" s="26" t="e">
        <f t="shared" si="69"/>
        <v>#DIV/0!</v>
      </c>
      <c r="AL27" s="223" t="e">
        <f t="shared" si="69"/>
        <v>#DIV/0!</v>
      </c>
      <c r="AM27" s="26" t="e">
        <f t="shared" si="69"/>
        <v>#DIV/0!</v>
      </c>
      <c r="AN27" s="223" t="e">
        <f t="shared" si="69"/>
        <v>#DIV/0!</v>
      </c>
      <c r="AO27" s="26" t="e">
        <f t="shared" si="69"/>
        <v>#DIV/0!</v>
      </c>
      <c r="AP27" s="223" t="e">
        <f t="shared" si="69"/>
        <v>#DIV/0!</v>
      </c>
      <c r="AQ27" s="26" t="e">
        <f t="shared" si="69"/>
        <v>#DIV/0!</v>
      </c>
      <c r="AR27" s="223" t="e">
        <f t="shared" si="69"/>
        <v>#DIV/0!</v>
      </c>
      <c r="AS27" s="26" t="e">
        <f t="shared" si="69"/>
        <v>#DIV/0!</v>
      </c>
      <c r="AT27" s="223" t="e">
        <f t="shared" si="69"/>
        <v>#DIV/0!</v>
      </c>
      <c r="AU27" s="26" t="e">
        <f t="shared" si="69"/>
        <v>#DIV/0!</v>
      </c>
      <c r="AV27" s="223" t="e">
        <f t="shared" si="69"/>
        <v>#DIV/0!</v>
      </c>
      <c r="AW27" s="26" t="e">
        <f t="shared" si="69"/>
        <v>#DIV/0!</v>
      </c>
      <c r="AX27" s="223" t="e">
        <f t="shared" si="69"/>
        <v>#DIV/0!</v>
      </c>
      <c r="AY27" s="26" t="e">
        <f t="shared" si="69"/>
        <v>#DIV/0!</v>
      </c>
      <c r="AZ27" s="223" t="e">
        <f t="shared" si="69"/>
        <v>#DIV/0!</v>
      </c>
      <c r="BA27" s="26" t="e">
        <f t="shared" si="69"/>
        <v>#DIV/0!</v>
      </c>
      <c r="BB27" s="223" t="e">
        <f t="shared" si="69"/>
        <v>#DIV/0!</v>
      </c>
      <c r="BC27" s="26" t="e">
        <f t="shared" si="69"/>
        <v>#DIV/0!</v>
      </c>
      <c r="BD27" s="26" t="e">
        <f t="shared" ref="BD27:BL27" si="70">(BD26/BD22)*100</f>
        <v>#DIV/0!</v>
      </c>
      <c r="BE27" s="223" t="e">
        <f t="shared" si="70"/>
        <v>#DIV/0!</v>
      </c>
      <c r="BF27" s="26" t="e">
        <f t="shared" si="70"/>
        <v>#DIV/0!</v>
      </c>
      <c r="BG27" s="223" t="e">
        <f t="shared" si="70"/>
        <v>#DIV/0!</v>
      </c>
      <c r="BH27" s="26" t="e">
        <f t="shared" si="70"/>
        <v>#DIV/0!</v>
      </c>
      <c r="BI27" s="223" t="e">
        <f t="shared" si="70"/>
        <v>#DIV/0!</v>
      </c>
      <c r="BJ27" s="26" t="e">
        <f t="shared" si="70"/>
        <v>#DIV/0!</v>
      </c>
      <c r="BK27" s="223" t="e">
        <f t="shared" si="70"/>
        <v>#DIV/0!</v>
      </c>
      <c r="BL27" s="26" t="e">
        <f t="shared" si="70"/>
        <v>#DIV/0!</v>
      </c>
    </row>
    <row r="28" spans="2:64" ht="18" customHeight="1" x14ac:dyDescent="0.25">
      <c r="B28" s="527"/>
      <c r="C28" s="532"/>
      <c r="D28" s="23" t="s">
        <v>23</v>
      </c>
      <c r="E28" s="24"/>
      <c r="F28" s="25"/>
      <c r="G28" s="24"/>
      <c r="H28" s="25"/>
      <c r="I28" s="24"/>
      <c r="J28" s="25"/>
      <c r="K28" s="24"/>
      <c r="L28" s="25"/>
      <c r="M28" s="24"/>
      <c r="N28" s="25"/>
      <c r="O28" s="24"/>
      <c r="P28" s="25"/>
      <c r="Q28" s="24"/>
      <c r="R28" s="25"/>
      <c r="S28" s="24"/>
      <c r="T28" s="25"/>
      <c r="U28" s="24"/>
      <c r="V28" s="25"/>
      <c r="W28" s="24"/>
      <c r="X28" s="25"/>
      <c r="Y28" s="24"/>
      <c r="Z28" s="25"/>
      <c r="AA28" s="24"/>
      <c r="AB28" s="25"/>
      <c r="AC28" s="24"/>
      <c r="AD28" s="25"/>
      <c r="AE28" s="24"/>
      <c r="AF28" s="25"/>
      <c r="AG28" s="24"/>
      <c r="AH28" s="25"/>
      <c r="AI28" s="24"/>
      <c r="AJ28" s="25"/>
      <c r="AK28" s="24"/>
      <c r="AL28" s="25"/>
      <c r="AM28" s="24"/>
      <c r="AN28" s="25"/>
      <c r="AO28" s="24"/>
      <c r="AP28" s="25"/>
      <c r="AQ28" s="24"/>
      <c r="AR28" s="25"/>
      <c r="AS28" s="24"/>
      <c r="AT28" s="25"/>
      <c r="AU28" s="24"/>
      <c r="AV28" s="25"/>
      <c r="AW28" s="24"/>
      <c r="AX28" s="25"/>
      <c r="AY28" s="24"/>
      <c r="AZ28" s="25"/>
      <c r="BA28" s="24"/>
      <c r="BB28" s="25"/>
      <c r="BC28" s="24"/>
      <c r="BD28" s="24"/>
      <c r="BE28" s="25"/>
      <c r="BF28" s="24"/>
      <c r="BG28" s="25"/>
      <c r="BH28" s="24"/>
      <c r="BI28" s="25"/>
      <c r="BJ28" s="24"/>
      <c r="BK28" s="25"/>
      <c r="BL28" s="24"/>
    </row>
    <row r="29" spans="2:64" ht="18" customHeight="1" thickBot="1" x14ac:dyDescent="0.3">
      <c r="B29" s="529"/>
      <c r="C29" s="533"/>
      <c r="D29" s="28" t="s">
        <v>108</v>
      </c>
      <c r="E29" s="29"/>
      <c r="F29" s="30"/>
      <c r="G29" s="29"/>
      <c r="H29" s="30"/>
      <c r="I29" s="29"/>
      <c r="J29" s="30"/>
      <c r="K29" s="29"/>
      <c r="L29" s="30"/>
      <c r="M29" s="29"/>
      <c r="N29" s="30"/>
      <c r="O29" s="29"/>
      <c r="P29" s="30"/>
      <c r="Q29" s="29"/>
      <c r="R29" s="30"/>
      <c r="S29" s="29"/>
      <c r="T29" s="30"/>
      <c r="U29" s="29"/>
      <c r="V29" s="30"/>
      <c r="W29" s="29"/>
      <c r="X29" s="30"/>
      <c r="Y29" s="29"/>
      <c r="Z29" s="30"/>
      <c r="AA29" s="29"/>
      <c r="AB29" s="30"/>
      <c r="AC29" s="29"/>
      <c r="AD29" s="30"/>
      <c r="AE29" s="29"/>
      <c r="AF29" s="30"/>
      <c r="AG29" s="29"/>
      <c r="AH29" s="30"/>
      <c r="AI29" s="29"/>
      <c r="AJ29" s="30"/>
      <c r="AK29" s="29"/>
      <c r="AL29" s="30"/>
      <c r="AM29" s="29"/>
      <c r="AN29" s="30"/>
      <c r="AO29" s="29"/>
      <c r="AP29" s="30"/>
      <c r="AQ29" s="29"/>
      <c r="AR29" s="30"/>
      <c r="AS29" s="29"/>
      <c r="AT29" s="30"/>
      <c r="AU29" s="29"/>
      <c r="AV29" s="30"/>
      <c r="AW29" s="29"/>
      <c r="AX29" s="30"/>
      <c r="AY29" s="29"/>
      <c r="AZ29" s="30"/>
      <c r="BA29" s="29"/>
      <c r="BB29" s="30"/>
      <c r="BC29" s="29"/>
      <c r="BD29" s="29"/>
      <c r="BE29" s="30"/>
      <c r="BF29" s="29"/>
      <c r="BG29" s="30"/>
      <c r="BH29" s="29"/>
      <c r="BI29" s="30"/>
      <c r="BJ29" s="29"/>
      <c r="BK29" s="30"/>
      <c r="BL29" s="29"/>
    </row>
    <row r="30" spans="2:64" ht="18" customHeight="1" x14ac:dyDescent="0.25">
      <c r="B30" s="525" t="s">
        <v>4</v>
      </c>
      <c r="C30" s="531"/>
      <c r="D30" s="33" t="s">
        <v>29</v>
      </c>
      <c r="E30" s="34"/>
      <c r="F30" s="35"/>
      <c r="G30" s="34"/>
      <c r="H30" s="35"/>
      <c r="I30" s="34"/>
      <c r="J30" s="35"/>
      <c r="K30" s="34"/>
      <c r="L30" s="35"/>
      <c r="M30" s="34"/>
      <c r="N30" s="35"/>
      <c r="O30" s="34"/>
      <c r="P30" s="35"/>
      <c r="Q30" s="34"/>
      <c r="R30" s="35"/>
      <c r="S30" s="34"/>
      <c r="T30" s="35"/>
      <c r="U30" s="34"/>
      <c r="V30" s="35"/>
      <c r="W30" s="34"/>
      <c r="X30" s="35"/>
      <c r="Y30" s="34"/>
      <c r="Z30" s="35"/>
      <c r="AA30" s="34"/>
      <c r="AB30" s="35"/>
      <c r="AC30" s="34"/>
      <c r="AD30" s="35"/>
      <c r="AE30" s="34"/>
      <c r="AF30" s="35"/>
      <c r="AG30" s="34"/>
      <c r="AH30" s="35"/>
      <c r="AI30" s="34"/>
      <c r="AJ30" s="35"/>
      <c r="AK30" s="34"/>
      <c r="AL30" s="35"/>
      <c r="AM30" s="34"/>
      <c r="AN30" s="35"/>
      <c r="AO30" s="34"/>
      <c r="AP30" s="35"/>
      <c r="AQ30" s="34"/>
      <c r="AR30" s="35"/>
      <c r="AS30" s="34"/>
      <c r="AT30" s="35"/>
      <c r="AU30" s="34"/>
      <c r="AV30" s="35"/>
      <c r="AW30" s="34"/>
      <c r="AX30" s="35"/>
      <c r="AY30" s="34"/>
      <c r="AZ30" s="35"/>
      <c r="BA30" s="34"/>
      <c r="BB30" s="35"/>
      <c r="BC30" s="34"/>
      <c r="BD30" s="34"/>
      <c r="BE30" s="35"/>
      <c r="BF30" s="34"/>
      <c r="BG30" s="35"/>
      <c r="BH30" s="34"/>
      <c r="BI30" s="35"/>
      <c r="BJ30" s="34"/>
      <c r="BK30" s="35"/>
      <c r="BL30" s="34"/>
    </row>
    <row r="31" spans="2:64" ht="18" customHeight="1" x14ac:dyDescent="0.25">
      <c r="B31" s="527"/>
      <c r="C31" s="532"/>
      <c r="D31" s="36" t="s">
        <v>31</v>
      </c>
      <c r="E31" s="37"/>
      <c r="F31" s="38"/>
      <c r="G31" s="37"/>
      <c r="H31" s="38"/>
      <c r="I31" s="37"/>
      <c r="J31" s="38"/>
      <c r="K31" s="37"/>
      <c r="L31" s="38"/>
      <c r="M31" s="37"/>
      <c r="N31" s="38"/>
      <c r="O31" s="37"/>
      <c r="P31" s="38"/>
      <c r="Q31" s="37"/>
      <c r="R31" s="38"/>
      <c r="S31" s="37"/>
      <c r="T31" s="38"/>
      <c r="U31" s="37"/>
      <c r="V31" s="38"/>
      <c r="W31" s="37"/>
      <c r="X31" s="38"/>
      <c r="Y31" s="37"/>
      <c r="Z31" s="38"/>
      <c r="AA31" s="37"/>
      <c r="AB31" s="38"/>
      <c r="AC31" s="37"/>
      <c r="AD31" s="38"/>
      <c r="AE31" s="37"/>
      <c r="AF31" s="38"/>
      <c r="AG31" s="37"/>
      <c r="AH31" s="38"/>
      <c r="AI31" s="37"/>
      <c r="AJ31" s="38"/>
      <c r="AK31" s="37"/>
      <c r="AL31" s="38"/>
      <c r="AM31" s="37"/>
      <c r="AN31" s="38"/>
      <c r="AO31" s="37"/>
      <c r="AP31" s="38"/>
      <c r="AQ31" s="37"/>
      <c r="AR31" s="38"/>
      <c r="AS31" s="37"/>
      <c r="AT31" s="38"/>
      <c r="AU31" s="37"/>
      <c r="AV31" s="38"/>
      <c r="AW31" s="37"/>
      <c r="AX31" s="38"/>
      <c r="AY31" s="37"/>
      <c r="AZ31" s="38"/>
      <c r="BA31" s="37"/>
      <c r="BB31" s="38"/>
      <c r="BC31" s="37"/>
      <c r="BD31" s="37"/>
      <c r="BE31" s="38"/>
      <c r="BF31" s="37"/>
      <c r="BG31" s="38"/>
      <c r="BH31" s="37"/>
      <c r="BI31" s="38"/>
      <c r="BJ31" s="37"/>
      <c r="BK31" s="38"/>
      <c r="BL31" s="37"/>
    </row>
    <row r="32" spans="2:64" ht="18" customHeight="1" x14ac:dyDescent="0.25">
      <c r="B32" s="527"/>
      <c r="C32" s="532"/>
      <c r="D32" s="36" t="s">
        <v>30</v>
      </c>
      <c r="E32" s="37"/>
      <c r="F32" s="38"/>
      <c r="G32" s="37"/>
      <c r="H32" s="38"/>
      <c r="I32" s="37"/>
      <c r="J32" s="38"/>
      <c r="K32" s="37"/>
      <c r="L32" s="38"/>
      <c r="M32" s="37"/>
      <c r="N32" s="38"/>
      <c r="O32" s="37"/>
      <c r="P32" s="38"/>
      <c r="Q32" s="37"/>
      <c r="R32" s="38"/>
      <c r="S32" s="37"/>
      <c r="T32" s="38"/>
      <c r="U32" s="37"/>
      <c r="V32" s="38"/>
      <c r="W32" s="37"/>
      <c r="X32" s="38"/>
      <c r="Y32" s="37"/>
      <c r="Z32" s="38"/>
      <c r="AA32" s="37"/>
      <c r="AB32" s="38"/>
      <c r="AC32" s="37"/>
      <c r="AD32" s="38"/>
      <c r="AE32" s="37"/>
      <c r="AF32" s="38"/>
      <c r="AG32" s="37"/>
      <c r="AH32" s="38"/>
      <c r="AI32" s="37"/>
      <c r="AJ32" s="38"/>
      <c r="AK32" s="37"/>
      <c r="AL32" s="38"/>
      <c r="AM32" s="37"/>
      <c r="AN32" s="38"/>
      <c r="AO32" s="37"/>
      <c r="AP32" s="38"/>
      <c r="AQ32" s="37"/>
      <c r="AR32" s="38"/>
      <c r="AS32" s="37"/>
      <c r="AT32" s="38"/>
      <c r="AU32" s="37"/>
      <c r="AV32" s="38"/>
      <c r="AW32" s="37"/>
      <c r="AX32" s="38"/>
      <c r="AY32" s="37"/>
      <c r="AZ32" s="38"/>
      <c r="BA32" s="37"/>
      <c r="BB32" s="38"/>
      <c r="BC32" s="37"/>
      <c r="BD32" s="37"/>
      <c r="BE32" s="38"/>
      <c r="BF32" s="37"/>
      <c r="BG32" s="38"/>
      <c r="BH32" s="37"/>
      <c r="BI32" s="38"/>
      <c r="BJ32" s="37"/>
      <c r="BK32" s="38"/>
      <c r="BL32" s="37"/>
    </row>
    <row r="33" spans="2:64" ht="18" customHeight="1" x14ac:dyDescent="0.25">
      <c r="B33" s="527"/>
      <c r="C33" s="532"/>
      <c r="D33" s="337" t="s">
        <v>15</v>
      </c>
      <c r="E33" s="338"/>
      <c r="F33" s="339"/>
      <c r="G33" s="338"/>
      <c r="H33" s="339"/>
      <c r="I33" s="338"/>
      <c r="J33" s="339"/>
      <c r="K33" s="338"/>
      <c r="L33" s="339"/>
      <c r="M33" s="338"/>
      <c r="N33" s="339"/>
      <c r="O33" s="338"/>
      <c r="P33" s="339"/>
      <c r="Q33" s="338"/>
      <c r="R33" s="339"/>
      <c r="S33" s="338"/>
      <c r="T33" s="339"/>
      <c r="U33" s="338"/>
      <c r="V33" s="339"/>
      <c r="W33" s="338"/>
      <c r="X33" s="339"/>
      <c r="Y33" s="338"/>
      <c r="Z33" s="339"/>
      <c r="AA33" s="338"/>
      <c r="AB33" s="339"/>
      <c r="AC33" s="338"/>
      <c r="AD33" s="339"/>
      <c r="AE33" s="338"/>
      <c r="AF33" s="339"/>
      <c r="AG33" s="338"/>
      <c r="AH33" s="339"/>
      <c r="AI33" s="338"/>
      <c r="AJ33" s="339"/>
      <c r="AK33" s="338"/>
      <c r="AL33" s="339"/>
      <c r="AM33" s="338"/>
      <c r="AN33" s="339"/>
      <c r="AO33" s="338"/>
      <c r="AP33" s="339"/>
      <c r="AQ33" s="338"/>
      <c r="AR33" s="339"/>
      <c r="AS33" s="338"/>
      <c r="AT33" s="339"/>
      <c r="AU33" s="338"/>
      <c r="AV33" s="339"/>
      <c r="AW33" s="338"/>
      <c r="AX33" s="339"/>
      <c r="AY33" s="338"/>
      <c r="AZ33" s="339"/>
      <c r="BA33" s="338"/>
      <c r="BB33" s="339"/>
      <c r="BC33" s="338"/>
      <c r="BD33" s="338"/>
      <c r="BE33" s="339"/>
      <c r="BF33" s="338"/>
      <c r="BG33" s="339"/>
      <c r="BH33" s="338"/>
      <c r="BI33" s="339"/>
      <c r="BJ33" s="338"/>
      <c r="BK33" s="339"/>
      <c r="BL33" s="338"/>
    </row>
    <row r="34" spans="2:64" ht="18" customHeight="1" thickBot="1" x14ac:dyDescent="0.3">
      <c r="B34" s="529"/>
      <c r="C34" s="533"/>
      <c r="D34" s="39" t="s">
        <v>408</v>
      </c>
      <c r="E34" s="40">
        <f t="shared" ref="E34:AH34" si="71">SUM(E30:E33)</f>
        <v>0</v>
      </c>
      <c r="F34" s="40">
        <f t="shared" si="71"/>
        <v>0</v>
      </c>
      <c r="G34" s="40">
        <f t="shared" si="71"/>
        <v>0</v>
      </c>
      <c r="H34" s="40">
        <f t="shared" si="71"/>
        <v>0</v>
      </c>
      <c r="I34" s="40">
        <f t="shared" si="71"/>
        <v>0</v>
      </c>
      <c r="J34" s="40">
        <f t="shared" si="71"/>
        <v>0</v>
      </c>
      <c r="K34" s="40">
        <f t="shared" si="71"/>
        <v>0</v>
      </c>
      <c r="L34" s="40">
        <f t="shared" si="71"/>
        <v>0</v>
      </c>
      <c r="M34" s="40">
        <f t="shared" si="71"/>
        <v>0</v>
      </c>
      <c r="N34" s="40">
        <f t="shared" si="71"/>
        <v>0</v>
      </c>
      <c r="O34" s="40">
        <f t="shared" si="71"/>
        <v>0</v>
      </c>
      <c r="P34" s="40">
        <f t="shared" si="71"/>
        <v>0</v>
      </c>
      <c r="Q34" s="40">
        <f t="shared" si="71"/>
        <v>0</v>
      </c>
      <c r="R34" s="40">
        <f t="shared" si="71"/>
        <v>0</v>
      </c>
      <c r="S34" s="40">
        <f t="shared" si="71"/>
        <v>0</v>
      </c>
      <c r="T34" s="40">
        <f t="shared" si="71"/>
        <v>0</v>
      </c>
      <c r="U34" s="40">
        <f t="shared" si="71"/>
        <v>0</v>
      </c>
      <c r="V34" s="40">
        <f t="shared" si="71"/>
        <v>0</v>
      </c>
      <c r="W34" s="40">
        <f t="shared" si="71"/>
        <v>0</v>
      </c>
      <c r="X34" s="40">
        <f t="shared" si="71"/>
        <v>0</v>
      </c>
      <c r="Y34" s="40">
        <f t="shared" si="71"/>
        <v>0</v>
      </c>
      <c r="Z34" s="40">
        <f t="shared" si="71"/>
        <v>0</v>
      </c>
      <c r="AA34" s="40">
        <f t="shared" si="71"/>
        <v>0</v>
      </c>
      <c r="AB34" s="40">
        <f t="shared" si="71"/>
        <v>0</v>
      </c>
      <c r="AC34" s="40">
        <f t="shared" si="71"/>
        <v>0</v>
      </c>
      <c r="AD34" s="40">
        <f t="shared" si="71"/>
        <v>0</v>
      </c>
      <c r="AE34" s="40">
        <f t="shared" si="71"/>
        <v>0</v>
      </c>
      <c r="AF34" s="40">
        <f t="shared" si="71"/>
        <v>0</v>
      </c>
      <c r="AG34" s="40">
        <f t="shared" si="71"/>
        <v>0</v>
      </c>
      <c r="AH34" s="40">
        <f t="shared" si="71"/>
        <v>0</v>
      </c>
      <c r="AI34" s="40">
        <f t="shared" ref="AI34:BC34" si="72">SUM(AI30:AI33)</f>
        <v>0</v>
      </c>
      <c r="AJ34" s="40">
        <f t="shared" si="72"/>
        <v>0</v>
      </c>
      <c r="AK34" s="40">
        <f t="shared" si="72"/>
        <v>0</v>
      </c>
      <c r="AL34" s="40">
        <f t="shared" si="72"/>
        <v>0</v>
      </c>
      <c r="AM34" s="40">
        <f t="shared" si="72"/>
        <v>0</v>
      </c>
      <c r="AN34" s="40">
        <f t="shared" si="72"/>
        <v>0</v>
      </c>
      <c r="AO34" s="40">
        <f t="shared" si="72"/>
        <v>0</v>
      </c>
      <c r="AP34" s="40">
        <f t="shared" si="72"/>
        <v>0</v>
      </c>
      <c r="AQ34" s="40">
        <f t="shared" si="72"/>
        <v>0</v>
      </c>
      <c r="AR34" s="40">
        <f t="shared" si="72"/>
        <v>0</v>
      </c>
      <c r="AS34" s="40">
        <f t="shared" si="72"/>
        <v>0</v>
      </c>
      <c r="AT34" s="40">
        <f t="shared" si="72"/>
        <v>0</v>
      </c>
      <c r="AU34" s="40">
        <f t="shared" si="72"/>
        <v>0</v>
      </c>
      <c r="AV34" s="40">
        <f t="shared" si="72"/>
        <v>0</v>
      </c>
      <c r="AW34" s="40">
        <f t="shared" si="72"/>
        <v>0</v>
      </c>
      <c r="AX34" s="40">
        <f t="shared" si="72"/>
        <v>0</v>
      </c>
      <c r="AY34" s="40">
        <f t="shared" si="72"/>
        <v>0</v>
      </c>
      <c r="AZ34" s="40">
        <f t="shared" si="72"/>
        <v>0</v>
      </c>
      <c r="BA34" s="40">
        <f t="shared" si="72"/>
        <v>0</v>
      </c>
      <c r="BB34" s="40">
        <f t="shared" si="72"/>
        <v>0</v>
      </c>
      <c r="BC34" s="40">
        <f t="shared" si="72"/>
        <v>0</v>
      </c>
      <c r="BD34" s="40">
        <f t="shared" ref="BD34:BL34" si="73">SUM(BD30:BD33)</f>
        <v>0</v>
      </c>
      <c r="BE34" s="40">
        <f t="shared" si="73"/>
        <v>0</v>
      </c>
      <c r="BF34" s="40">
        <f t="shared" si="73"/>
        <v>0</v>
      </c>
      <c r="BG34" s="40">
        <f t="shared" si="73"/>
        <v>0</v>
      </c>
      <c r="BH34" s="40">
        <f t="shared" si="73"/>
        <v>0</v>
      </c>
      <c r="BI34" s="40">
        <f t="shared" si="73"/>
        <v>0</v>
      </c>
      <c r="BJ34" s="40">
        <f t="shared" si="73"/>
        <v>0</v>
      </c>
      <c r="BK34" s="40">
        <f t="shared" si="73"/>
        <v>0</v>
      </c>
      <c r="BL34" s="40">
        <f t="shared" si="73"/>
        <v>0</v>
      </c>
    </row>
    <row r="35" spans="2:64" ht="18" customHeight="1" x14ac:dyDescent="0.25">
      <c r="B35" s="525" t="s">
        <v>5</v>
      </c>
      <c r="C35" s="531"/>
      <c r="D35" s="168" t="s">
        <v>28</v>
      </c>
      <c r="E35" s="186"/>
      <c r="F35" s="225"/>
      <c r="G35" s="186"/>
      <c r="H35" s="186"/>
      <c r="I35" s="225"/>
      <c r="J35" s="186"/>
      <c r="K35" s="186"/>
      <c r="L35" s="225"/>
      <c r="M35" s="186"/>
      <c r="N35" s="186"/>
      <c r="O35" s="225"/>
      <c r="P35" s="186"/>
      <c r="Q35" s="186"/>
      <c r="R35" s="186"/>
      <c r="S35" s="186"/>
      <c r="T35" s="186"/>
      <c r="U35" s="186"/>
      <c r="V35" s="186"/>
      <c r="W35" s="186"/>
      <c r="X35" s="186"/>
      <c r="Y35" s="186"/>
      <c r="Z35" s="186"/>
      <c r="AA35" s="186"/>
      <c r="AB35" s="186"/>
      <c r="AC35" s="186"/>
      <c r="AD35" s="186"/>
      <c r="AE35" s="186"/>
      <c r="AF35" s="186"/>
      <c r="AG35" s="186"/>
      <c r="AH35" s="186"/>
      <c r="AI35" s="186"/>
      <c r="AJ35" s="225"/>
      <c r="AK35" s="186"/>
      <c r="AL35" s="186"/>
      <c r="AM35" s="444"/>
      <c r="AN35" s="186"/>
      <c r="AO35" s="186"/>
      <c r="AP35" s="225"/>
      <c r="AQ35" s="186"/>
      <c r="AR35" s="186"/>
      <c r="AS35" s="225"/>
      <c r="AT35" s="186"/>
      <c r="AU35" s="186"/>
      <c r="AV35" s="186"/>
      <c r="AW35" s="186"/>
      <c r="AX35" s="186"/>
      <c r="AY35" s="186"/>
      <c r="AZ35" s="186"/>
      <c r="BA35" s="186"/>
      <c r="BB35" s="186"/>
      <c r="BC35" s="186"/>
      <c r="BD35" s="225"/>
      <c r="BE35" s="186"/>
      <c r="BF35" s="186"/>
      <c r="BG35" s="186"/>
      <c r="BH35" s="186"/>
      <c r="BI35" s="186"/>
      <c r="BJ35" s="186"/>
      <c r="BK35" s="186"/>
      <c r="BL35" s="186"/>
    </row>
    <row r="36" spans="2:64" ht="18" customHeight="1" x14ac:dyDescent="0.25">
      <c r="B36" s="527"/>
      <c r="C36" s="532"/>
      <c r="D36" s="41" t="s">
        <v>27</v>
      </c>
      <c r="E36" s="42"/>
      <c r="F36" s="43"/>
      <c r="G36" s="42"/>
      <c r="H36" s="42"/>
      <c r="I36" s="43"/>
      <c r="J36" s="42"/>
      <c r="K36" s="42"/>
      <c r="L36" s="43"/>
      <c r="M36" s="42"/>
      <c r="N36" s="42"/>
      <c r="O36" s="43"/>
      <c r="P36" s="42"/>
      <c r="Q36" s="42"/>
      <c r="R36" s="42"/>
      <c r="S36" s="42"/>
      <c r="T36" s="42"/>
      <c r="U36" s="42"/>
      <c r="V36" s="42"/>
      <c r="W36" s="42"/>
      <c r="X36" s="42"/>
      <c r="Y36" s="42"/>
      <c r="Z36" s="42"/>
      <c r="AA36" s="42"/>
      <c r="AB36" s="42"/>
      <c r="AC36" s="42"/>
      <c r="AD36" s="42"/>
      <c r="AE36" s="42"/>
      <c r="AF36" s="42"/>
      <c r="AG36" s="42"/>
      <c r="AH36" s="42"/>
      <c r="AI36" s="42"/>
      <c r="AJ36" s="43"/>
      <c r="AK36" s="42"/>
      <c r="AL36" s="42"/>
      <c r="AM36" s="445"/>
      <c r="AN36" s="42"/>
      <c r="AO36" s="42"/>
      <c r="AP36" s="43"/>
      <c r="AQ36" s="42"/>
      <c r="AR36" s="42"/>
      <c r="AS36" s="43"/>
      <c r="AT36" s="42"/>
      <c r="AU36" s="42"/>
      <c r="AV36" s="42"/>
      <c r="AW36" s="42"/>
      <c r="AX36" s="42"/>
      <c r="AY36" s="42"/>
      <c r="AZ36" s="42"/>
      <c r="BA36" s="42"/>
      <c r="BB36" s="42"/>
      <c r="BC36" s="42"/>
      <c r="BD36" s="43"/>
      <c r="BE36" s="42"/>
      <c r="BF36" s="42"/>
      <c r="BG36" s="42"/>
      <c r="BH36" s="42"/>
      <c r="BI36" s="42"/>
      <c r="BJ36" s="42"/>
      <c r="BK36" s="42"/>
      <c r="BL36" s="42"/>
    </row>
    <row r="37" spans="2:64" ht="18" customHeight="1" x14ac:dyDescent="0.25">
      <c r="B37" s="527"/>
      <c r="C37" s="532"/>
      <c r="D37" s="41" t="s">
        <v>70</v>
      </c>
      <c r="E37" s="42"/>
      <c r="F37" s="43"/>
      <c r="G37" s="42"/>
      <c r="H37" s="43"/>
      <c r="I37" s="42"/>
      <c r="J37" s="43"/>
      <c r="K37" s="42"/>
      <c r="L37" s="43"/>
      <c r="M37" s="42"/>
      <c r="N37" s="43"/>
      <c r="O37" s="42"/>
      <c r="P37" s="43"/>
      <c r="Q37" s="42"/>
      <c r="R37" s="42"/>
      <c r="S37" s="42"/>
      <c r="T37" s="42"/>
      <c r="U37" s="42"/>
      <c r="V37" s="42"/>
      <c r="W37" s="42"/>
      <c r="X37" s="42"/>
      <c r="Y37" s="42"/>
      <c r="Z37" s="42"/>
      <c r="AA37" s="42"/>
      <c r="AB37" s="42"/>
      <c r="AC37" s="42"/>
      <c r="AD37" s="42"/>
      <c r="AE37" s="42"/>
      <c r="AF37" s="42"/>
      <c r="AG37" s="42"/>
      <c r="AH37" s="42"/>
      <c r="AI37" s="42"/>
      <c r="AJ37" s="43"/>
      <c r="AK37" s="42"/>
      <c r="AL37" s="43"/>
      <c r="AM37" s="42"/>
      <c r="AN37" s="43"/>
      <c r="AO37" s="42"/>
      <c r="AP37" s="43"/>
      <c r="AQ37" s="42"/>
      <c r="AR37" s="43"/>
      <c r="AS37" s="42"/>
      <c r="AT37" s="43"/>
      <c r="AU37" s="42"/>
      <c r="AV37" s="42"/>
      <c r="AW37" s="42"/>
      <c r="AX37" s="42"/>
      <c r="AY37" s="42"/>
      <c r="AZ37" s="42"/>
      <c r="BA37" s="42"/>
      <c r="BB37" s="42"/>
      <c r="BC37" s="42"/>
      <c r="BD37" s="42"/>
      <c r="BE37" s="43"/>
      <c r="BF37" s="42"/>
      <c r="BG37" s="42"/>
      <c r="BH37" s="42"/>
      <c r="BI37" s="42"/>
      <c r="BJ37" s="42"/>
      <c r="BK37" s="42"/>
      <c r="BL37" s="42"/>
    </row>
    <row r="38" spans="2:64" ht="18" customHeight="1" x14ac:dyDescent="0.25">
      <c r="B38" s="527"/>
      <c r="C38" s="532"/>
      <c r="D38" s="41" t="s">
        <v>26</v>
      </c>
      <c r="E38" s="42"/>
      <c r="F38" s="43"/>
      <c r="G38" s="42"/>
      <c r="H38" s="43"/>
      <c r="I38" s="42"/>
      <c r="J38" s="43"/>
      <c r="K38" s="42"/>
      <c r="L38" s="43"/>
      <c r="M38" s="42"/>
      <c r="N38" s="43"/>
      <c r="O38" s="42"/>
      <c r="P38" s="43"/>
      <c r="Q38" s="42"/>
      <c r="R38" s="42"/>
      <c r="S38" s="42"/>
      <c r="T38" s="42"/>
      <c r="U38" s="42"/>
      <c r="V38" s="42"/>
      <c r="W38" s="42"/>
      <c r="X38" s="42"/>
      <c r="Y38" s="42"/>
      <c r="Z38" s="42"/>
      <c r="AA38" s="42"/>
      <c r="AB38" s="42"/>
      <c r="AC38" s="42"/>
      <c r="AD38" s="42"/>
      <c r="AE38" s="42"/>
      <c r="AF38" s="42"/>
      <c r="AG38" s="42"/>
      <c r="AH38" s="42"/>
      <c r="AI38" s="42"/>
      <c r="AJ38" s="43"/>
      <c r="AK38" s="42"/>
      <c r="AL38" s="43"/>
      <c r="AM38" s="42"/>
      <c r="AN38" s="43"/>
      <c r="AO38" s="42"/>
      <c r="AP38" s="43"/>
      <c r="AQ38" s="42"/>
      <c r="AR38" s="43"/>
      <c r="AS38" s="42"/>
      <c r="AT38" s="43"/>
      <c r="AU38" s="42"/>
      <c r="AV38" s="42"/>
      <c r="AW38" s="42"/>
      <c r="AX38" s="42"/>
      <c r="AY38" s="42"/>
      <c r="AZ38" s="42"/>
      <c r="BA38" s="42"/>
      <c r="BB38" s="42"/>
      <c r="BC38" s="42"/>
      <c r="BD38" s="42"/>
      <c r="BE38" s="43"/>
      <c r="BF38" s="42"/>
      <c r="BG38" s="42"/>
      <c r="BH38" s="42"/>
      <c r="BI38" s="42"/>
      <c r="BJ38" s="42"/>
      <c r="BK38" s="42"/>
      <c r="BL38" s="42"/>
    </row>
    <row r="39" spans="2:64" ht="18" customHeight="1" thickBot="1" x14ac:dyDescent="0.3">
      <c r="B39" s="529"/>
      <c r="C39" s="533"/>
      <c r="D39" s="169" t="s">
        <v>6</v>
      </c>
      <c r="E39" s="44"/>
      <c r="F39" s="226"/>
      <c r="G39" s="226"/>
      <c r="H39" s="226"/>
      <c r="I39" s="44"/>
      <c r="J39" s="226"/>
      <c r="K39" s="44"/>
      <c r="L39" s="226"/>
      <c r="M39" s="44"/>
      <c r="N39" s="226"/>
      <c r="O39" s="44"/>
      <c r="P39" s="226"/>
      <c r="Q39" s="44"/>
      <c r="R39" s="226"/>
      <c r="S39" s="44"/>
      <c r="T39" s="44"/>
      <c r="U39" s="226"/>
      <c r="V39" s="44"/>
      <c r="W39" s="44"/>
      <c r="X39" s="226"/>
      <c r="Y39" s="44"/>
      <c r="Z39" s="44"/>
      <c r="AA39" s="226"/>
      <c r="AB39" s="44"/>
      <c r="AC39" s="44"/>
      <c r="AD39" s="226"/>
      <c r="AE39" s="44"/>
      <c r="AF39" s="44"/>
      <c r="AG39" s="226"/>
      <c r="AH39" s="44"/>
      <c r="AI39" s="44"/>
      <c r="AJ39" s="226"/>
      <c r="AK39" s="226"/>
      <c r="AL39" s="226"/>
      <c r="AM39" s="44"/>
      <c r="AN39" s="226"/>
      <c r="AO39" s="44"/>
      <c r="AP39" s="226"/>
      <c r="AQ39" s="44"/>
      <c r="AR39" s="226"/>
      <c r="AS39" s="44"/>
      <c r="AT39" s="226"/>
      <c r="AU39" s="44"/>
      <c r="AV39" s="226"/>
      <c r="AW39" s="44"/>
      <c r="AX39" s="44"/>
      <c r="AY39" s="226"/>
      <c r="AZ39" s="44"/>
      <c r="BA39" s="44"/>
      <c r="BB39" s="226"/>
      <c r="BC39" s="44"/>
      <c r="BD39" s="44"/>
      <c r="BE39" s="226"/>
      <c r="BF39" s="44"/>
      <c r="BG39" s="226"/>
      <c r="BH39" s="44"/>
      <c r="BI39" s="44"/>
      <c r="BJ39" s="226"/>
      <c r="BK39" s="44"/>
      <c r="BL39" s="44"/>
    </row>
    <row r="40" spans="2:64" ht="18" customHeight="1" x14ac:dyDescent="0.25">
      <c r="B40" s="525" t="s">
        <v>16</v>
      </c>
      <c r="C40" s="531"/>
      <c r="D40" s="45" t="s">
        <v>310</v>
      </c>
      <c r="E40" s="46"/>
      <c r="F40" s="47"/>
      <c r="G40" s="46"/>
      <c r="H40" s="47"/>
      <c r="I40" s="46"/>
      <c r="J40" s="47"/>
      <c r="K40" s="46"/>
      <c r="L40" s="47"/>
      <c r="M40" s="46"/>
      <c r="N40" s="47"/>
      <c r="O40" s="46"/>
      <c r="P40" s="47"/>
      <c r="Q40" s="46"/>
      <c r="R40" s="47"/>
      <c r="S40" s="46"/>
      <c r="T40" s="47"/>
      <c r="U40" s="46"/>
      <c r="V40" s="47"/>
      <c r="W40" s="46"/>
      <c r="X40" s="47"/>
      <c r="Y40" s="46"/>
      <c r="Z40" s="47"/>
      <c r="AA40" s="46"/>
      <c r="AB40" s="47"/>
      <c r="AC40" s="46"/>
      <c r="AD40" s="47"/>
      <c r="AE40" s="46"/>
      <c r="AF40" s="47"/>
      <c r="AG40" s="46"/>
      <c r="AH40" s="47"/>
      <c r="AI40" s="46"/>
      <c r="AJ40" s="47"/>
      <c r="AK40" s="46"/>
      <c r="AL40" s="47"/>
      <c r="AM40" s="46"/>
      <c r="AN40" s="47"/>
      <c r="AO40" s="46"/>
      <c r="AP40" s="47"/>
      <c r="AQ40" s="46"/>
      <c r="AR40" s="47"/>
      <c r="AS40" s="46"/>
      <c r="AT40" s="47"/>
      <c r="AU40" s="46"/>
      <c r="AV40" s="47"/>
      <c r="AW40" s="46"/>
      <c r="AX40" s="47"/>
      <c r="AY40" s="46"/>
      <c r="AZ40" s="47"/>
      <c r="BA40" s="46"/>
      <c r="BB40" s="47"/>
      <c r="BC40" s="46"/>
      <c r="BD40" s="46"/>
      <c r="BE40" s="47"/>
      <c r="BF40" s="46"/>
      <c r="BG40" s="47"/>
      <c r="BH40" s="46"/>
      <c r="BI40" s="47"/>
      <c r="BJ40" s="46"/>
      <c r="BK40" s="47"/>
      <c r="BL40" s="46"/>
    </row>
    <row r="41" spans="2:64" ht="18" customHeight="1" x14ac:dyDescent="0.25">
      <c r="B41" s="527"/>
      <c r="C41" s="532"/>
      <c r="D41" s="48" t="s">
        <v>111</v>
      </c>
      <c r="E41" s="49"/>
      <c r="F41" s="50"/>
      <c r="G41" s="49"/>
      <c r="H41" s="50"/>
      <c r="I41" s="49"/>
      <c r="J41" s="49"/>
      <c r="K41" s="50"/>
      <c r="L41" s="49"/>
      <c r="M41" s="50"/>
      <c r="N41" s="49"/>
      <c r="O41" s="49"/>
      <c r="P41" s="50"/>
      <c r="Q41" s="49"/>
      <c r="R41" s="50"/>
      <c r="S41" s="49"/>
      <c r="T41" s="50"/>
      <c r="U41" s="49"/>
      <c r="V41" s="49"/>
      <c r="W41" s="49"/>
      <c r="X41" s="49"/>
      <c r="Y41" s="49"/>
      <c r="Z41" s="50"/>
      <c r="AA41" s="49"/>
      <c r="AB41" s="49"/>
      <c r="AC41" s="49"/>
      <c r="AD41" s="49"/>
      <c r="AE41" s="49"/>
      <c r="AF41" s="50"/>
      <c r="AG41" s="49"/>
      <c r="AH41" s="50"/>
      <c r="AI41" s="49"/>
      <c r="AJ41" s="50"/>
      <c r="AK41" s="49"/>
      <c r="AL41" s="50"/>
      <c r="AM41" s="49"/>
      <c r="AN41" s="49"/>
      <c r="AO41" s="50"/>
      <c r="AP41" s="49"/>
      <c r="AQ41" s="50"/>
      <c r="AR41" s="49"/>
      <c r="AS41" s="49"/>
      <c r="AT41" s="50"/>
      <c r="AU41" s="49"/>
      <c r="AV41" s="50"/>
      <c r="AW41" s="49"/>
      <c r="AX41" s="50"/>
      <c r="AY41" s="49"/>
      <c r="AZ41" s="49"/>
      <c r="BA41" s="49"/>
      <c r="BB41" s="49"/>
      <c r="BC41" s="49"/>
      <c r="BD41" s="49"/>
      <c r="BE41" s="50"/>
      <c r="BF41" s="49"/>
      <c r="BG41" s="50"/>
      <c r="BH41" s="49"/>
      <c r="BI41" s="50"/>
      <c r="BJ41" s="49"/>
      <c r="BK41" s="49"/>
      <c r="BL41" s="49"/>
    </row>
    <row r="42" spans="2:64" ht="18" customHeight="1" x14ac:dyDescent="0.25">
      <c r="B42" s="527"/>
      <c r="C42" s="532"/>
      <c r="D42" s="48" t="s">
        <v>57</v>
      </c>
      <c r="E42" s="49"/>
      <c r="F42" s="50"/>
      <c r="G42" s="49"/>
      <c r="H42" s="50"/>
      <c r="I42" s="49"/>
      <c r="J42" s="49"/>
      <c r="K42" s="50"/>
      <c r="L42" s="49"/>
      <c r="M42" s="50"/>
      <c r="N42" s="49"/>
      <c r="O42" s="49"/>
      <c r="P42" s="50"/>
      <c r="Q42" s="49"/>
      <c r="R42" s="50"/>
      <c r="S42" s="49"/>
      <c r="T42" s="50"/>
      <c r="U42" s="49"/>
      <c r="V42" s="49"/>
      <c r="W42" s="49"/>
      <c r="X42" s="49"/>
      <c r="Y42" s="49"/>
      <c r="Z42" s="50"/>
      <c r="AA42" s="49"/>
      <c r="AB42" s="49"/>
      <c r="AC42" s="49"/>
      <c r="AD42" s="49"/>
      <c r="AE42" s="49"/>
      <c r="AF42" s="50"/>
      <c r="AG42" s="49"/>
      <c r="AH42" s="50"/>
      <c r="AI42" s="49"/>
      <c r="AJ42" s="50"/>
      <c r="AK42" s="49"/>
      <c r="AL42" s="50"/>
      <c r="AM42" s="49"/>
      <c r="AN42" s="49"/>
      <c r="AO42" s="50"/>
      <c r="AP42" s="49"/>
      <c r="AQ42" s="50"/>
      <c r="AR42" s="49"/>
      <c r="AS42" s="49"/>
      <c r="AT42" s="50"/>
      <c r="AU42" s="49"/>
      <c r="AV42" s="50"/>
      <c r="AW42" s="49"/>
      <c r="AX42" s="50"/>
      <c r="AY42" s="49"/>
      <c r="AZ42" s="49"/>
      <c r="BA42" s="49"/>
      <c r="BB42" s="49"/>
      <c r="BC42" s="49"/>
      <c r="BD42" s="49"/>
      <c r="BE42" s="50"/>
      <c r="BF42" s="49"/>
      <c r="BG42" s="50"/>
      <c r="BH42" s="49"/>
      <c r="BI42" s="50"/>
      <c r="BJ42" s="49"/>
      <c r="BK42" s="49"/>
      <c r="BL42" s="49"/>
    </row>
    <row r="43" spans="2:64" ht="18" customHeight="1" x14ac:dyDescent="0.25">
      <c r="B43" s="527"/>
      <c r="C43" s="532"/>
      <c r="D43" s="48" t="s">
        <v>112</v>
      </c>
      <c r="E43" s="49"/>
      <c r="F43" s="50"/>
      <c r="G43" s="49"/>
      <c r="H43" s="50"/>
      <c r="I43" s="49"/>
      <c r="J43" s="50"/>
      <c r="K43" s="49"/>
      <c r="L43" s="50"/>
      <c r="M43" s="49"/>
      <c r="N43" s="50"/>
      <c r="O43" s="49"/>
      <c r="P43" s="50"/>
      <c r="Q43" s="49"/>
      <c r="R43" s="50"/>
      <c r="S43" s="49"/>
      <c r="T43" s="50"/>
      <c r="U43" s="49"/>
      <c r="V43" s="50"/>
      <c r="W43" s="49"/>
      <c r="X43" s="50"/>
      <c r="Y43" s="49"/>
      <c r="Z43" s="50"/>
      <c r="AA43" s="49"/>
      <c r="AB43" s="50"/>
      <c r="AC43" s="49"/>
      <c r="AD43" s="50"/>
      <c r="AE43" s="49"/>
      <c r="AF43" s="50"/>
      <c r="AG43" s="49"/>
      <c r="AH43" s="50"/>
      <c r="AI43" s="49"/>
      <c r="AJ43" s="50"/>
      <c r="AK43" s="49"/>
      <c r="AL43" s="50"/>
      <c r="AM43" s="49"/>
      <c r="AN43" s="50"/>
      <c r="AO43" s="49"/>
      <c r="AP43" s="50"/>
      <c r="AQ43" s="49"/>
      <c r="AR43" s="50"/>
      <c r="AS43" s="49"/>
      <c r="AT43" s="50"/>
      <c r="AU43" s="49"/>
      <c r="AV43" s="50"/>
      <c r="AW43" s="49"/>
      <c r="AX43" s="50"/>
      <c r="AY43" s="49"/>
      <c r="AZ43" s="50"/>
      <c r="BA43" s="49"/>
      <c r="BB43" s="50"/>
      <c r="BC43" s="49"/>
      <c r="BD43" s="49"/>
      <c r="BE43" s="50"/>
      <c r="BF43" s="49"/>
      <c r="BG43" s="50"/>
      <c r="BH43" s="49"/>
      <c r="BI43" s="50"/>
      <c r="BJ43" s="49"/>
      <c r="BK43" s="50"/>
      <c r="BL43" s="49"/>
    </row>
    <row r="44" spans="2:64" ht="18" customHeight="1" x14ac:dyDescent="0.25">
      <c r="B44" s="527"/>
      <c r="C44" s="532"/>
      <c r="D44" s="48" t="s">
        <v>17</v>
      </c>
      <c r="E44" s="49"/>
      <c r="F44" s="50"/>
      <c r="G44" s="49"/>
      <c r="H44" s="50"/>
      <c r="I44" s="49"/>
      <c r="J44" s="50"/>
      <c r="K44" s="49"/>
      <c r="L44" s="50"/>
      <c r="M44" s="49"/>
      <c r="N44" s="50"/>
      <c r="O44" s="49"/>
      <c r="P44" s="50"/>
      <c r="Q44" s="49"/>
      <c r="R44" s="50"/>
      <c r="S44" s="49"/>
      <c r="T44" s="50"/>
      <c r="U44" s="49"/>
      <c r="V44" s="50"/>
      <c r="W44" s="49"/>
      <c r="X44" s="50"/>
      <c r="Y44" s="49"/>
      <c r="Z44" s="50"/>
      <c r="AA44" s="49"/>
      <c r="AB44" s="50"/>
      <c r="AC44" s="49"/>
      <c r="AD44" s="50"/>
      <c r="AE44" s="49"/>
      <c r="AF44" s="50"/>
      <c r="AG44" s="49"/>
      <c r="AH44" s="50"/>
      <c r="AI44" s="49"/>
      <c r="AJ44" s="50"/>
      <c r="AK44" s="49"/>
      <c r="AL44" s="50"/>
      <c r="AM44" s="49"/>
      <c r="AN44" s="50"/>
      <c r="AO44" s="49"/>
      <c r="AP44" s="50"/>
      <c r="AQ44" s="49"/>
      <c r="AR44" s="50"/>
      <c r="AS44" s="49"/>
      <c r="AT44" s="50"/>
      <c r="AU44" s="49"/>
      <c r="AV44" s="50"/>
      <c r="AW44" s="49"/>
      <c r="AX44" s="50"/>
      <c r="AY44" s="49"/>
      <c r="AZ44" s="50"/>
      <c r="BA44" s="49"/>
      <c r="BB44" s="50"/>
      <c r="BC44" s="49"/>
      <c r="BD44" s="49"/>
      <c r="BE44" s="50"/>
      <c r="BF44" s="49"/>
      <c r="BG44" s="50"/>
      <c r="BH44" s="49"/>
      <c r="BI44" s="50"/>
      <c r="BJ44" s="49"/>
      <c r="BK44" s="50"/>
      <c r="BL44" s="49"/>
    </row>
    <row r="45" spans="2:64" ht="18" customHeight="1" x14ac:dyDescent="0.25">
      <c r="B45" s="527"/>
      <c r="C45" s="532"/>
      <c r="D45" s="48" t="s">
        <v>7</v>
      </c>
      <c r="E45" s="49"/>
      <c r="F45" s="50"/>
      <c r="G45" s="49"/>
      <c r="H45" s="50"/>
      <c r="I45" s="49"/>
      <c r="J45" s="50"/>
      <c r="K45" s="49"/>
      <c r="L45" s="50"/>
      <c r="M45" s="49"/>
      <c r="N45" s="50"/>
      <c r="O45" s="49"/>
      <c r="P45" s="50"/>
      <c r="Q45" s="49"/>
      <c r="R45" s="50"/>
      <c r="S45" s="49"/>
      <c r="T45" s="50"/>
      <c r="U45" s="49"/>
      <c r="V45" s="50"/>
      <c r="W45" s="49"/>
      <c r="X45" s="50"/>
      <c r="Y45" s="49"/>
      <c r="Z45" s="50"/>
      <c r="AA45" s="49"/>
      <c r="AB45" s="50"/>
      <c r="AC45" s="49"/>
      <c r="AD45" s="50"/>
      <c r="AE45" s="49"/>
      <c r="AF45" s="50"/>
      <c r="AG45" s="49"/>
      <c r="AH45" s="50"/>
      <c r="AI45" s="49"/>
      <c r="AJ45" s="50"/>
      <c r="AK45" s="49"/>
      <c r="AL45" s="50"/>
      <c r="AM45" s="49"/>
      <c r="AN45" s="50"/>
      <c r="AO45" s="49"/>
      <c r="AP45" s="50"/>
      <c r="AQ45" s="49"/>
      <c r="AR45" s="50"/>
      <c r="AS45" s="49"/>
      <c r="AT45" s="50"/>
      <c r="AU45" s="49"/>
      <c r="AV45" s="50"/>
      <c r="AW45" s="49"/>
      <c r="AX45" s="50"/>
      <c r="AY45" s="49"/>
      <c r="AZ45" s="50"/>
      <c r="BA45" s="49"/>
      <c r="BB45" s="50"/>
      <c r="BC45" s="49"/>
      <c r="BD45" s="49"/>
      <c r="BE45" s="50"/>
      <c r="BF45" s="49"/>
      <c r="BG45" s="50"/>
      <c r="BH45" s="49"/>
      <c r="BI45" s="50"/>
      <c r="BJ45" s="49"/>
      <c r="BK45" s="50"/>
      <c r="BL45" s="49"/>
    </row>
    <row r="46" spans="2:64" ht="18" customHeight="1" x14ac:dyDescent="0.25">
      <c r="B46" s="527"/>
      <c r="C46" s="532"/>
      <c r="D46" s="48" t="s">
        <v>113</v>
      </c>
      <c r="E46" s="49"/>
      <c r="F46" s="50"/>
      <c r="G46" s="49"/>
      <c r="H46" s="50"/>
      <c r="I46" s="49"/>
      <c r="J46" s="50"/>
      <c r="K46" s="49"/>
      <c r="L46" s="50"/>
      <c r="M46" s="49"/>
      <c r="N46" s="50"/>
      <c r="O46" s="49"/>
      <c r="P46" s="50"/>
      <c r="Q46" s="49"/>
      <c r="R46" s="50"/>
      <c r="S46" s="49"/>
      <c r="T46" s="50"/>
      <c r="U46" s="49"/>
      <c r="V46" s="50"/>
      <c r="W46" s="49"/>
      <c r="X46" s="50"/>
      <c r="Y46" s="49"/>
      <c r="Z46" s="50"/>
      <c r="AA46" s="49"/>
      <c r="AB46" s="50"/>
      <c r="AC46" s="49"/>
      <c r="AD46" s="50"/>
      <c r="AE46" s="49"/>
      <c r="AF46" s="50"/>
      <c r="AG46" s="49"/>
      <c r="AH46" s="50"/>
      <c r="AI46" s="49"/>
      <c r="AJ46" s="50"/>
      <c r="AK46" s="49"/>
      <c r="AL46" s="50"/>
      <c r="AM46" s="49"/>
      <c r="AN46" s="50"/>
      <c r="AO46" s="49"/>
      <c r="AP46" s="50"/>
      <c r="AQ46" s="49"/>
      <c r="AR46" s="50"/>
      <c r="AS46" s="49"/>
      <c r="AT46" s="50"/>
      <c r="AU46" s="49"/>
      <c r="AV46" s="50"/>
      <c r="AW46" s="49"/>
      <c r="AX46" s="50"/>
      <c r="AY46" s="49"/>
      <c r="AZ46" s="50"/>
      <c r="BA46" s="49"/>
      <c r="BB46" s="50"/>
      <c r="BC46" s="49"/>
      <c r="BD46" s="49"/>
      <c r="BE46" s="50"/>
      <c r="BF46" s="49"/>
      <c r="BG46" s="50"/>
      <c r="BH46" s="49"/>
      <c r="BI46" s="50"/>
      <c r="BJ46" s="49"/>
      <c r="BK46" s="50"/>
      <c r="BL46" s="49"/>
    </row>
    <row r="47" spans="2:64" ht="18" customHeight="1" x14ac:dyDescent="0.25">
      <c r="B47" s="527"/>
      <c r="C47" s="532"/>
      <c r="D47" s="48" t="s">
        <v>18</v>
      </c>
      <c r="E47" s="49"/>
      <c r="F47" s="50"/>
      <c r="G47" s="49"/>
      <c r="H47" s="50"/>
      <c r="I47" s="49"/>
      <c r="J47" s="50"/>
      <c r="K47" s="49"/>
      <c r="L47" s="50"/>
      <c r="M47" s="49"/>
      <c r="N47" s="50"/>
      <c r="O47" s="49"/>
      <c r="P47" s="50"/>
      <c r="Q47" s="49"/>
      <c r="R47" s="50"/>
      <c r="S47" s="50"/>
      <c r="T47" s="50"/>
      <c r="U47" s="49"/>
      <c r="V47" s="50"/>
      <c r="W47" s="49"/>
      <c r="X47" s="50"/>
      <c r="Y47" s="49"/>
      <c r="Z47" s="50"/>
      <c r="AA47" s="49"/>
      <c r="AB47" s="50"/>
      <c r="AC47" s="49"/>
      <c r="AD47" s="50"/>
      <c r="AE47" s="49"/>
      <c r="AF47" s="50"/>
      <c r="AG47" s="49"/>
      <c r="AH47" s="50"/>
      <c r="AI47" s="49"/>
      <c r="AJ47" s="50"/>
      <c r="AK47" s="49"/>
      <c r="AL47" s="50"/>
      <c r="AM47" s="49"/>
      <c r="AN47" s="50"/>
      <c r="AO47" s="49"/>
      <c r="AP47" s="50"/>
      <c r="AQ47" s="49"/>
      <c r="AR47" s="50"/>
      <c r="AS47" s="49"/>
      <c r="AT47" s="50"/>
      <c r="AU47" s="49"/>
      <c r="AV47" s="50"/>
      <c r="AW47" s="50"/>
      <c r="AX47" s="50"/>
      <c r="AY47" s="49"/>
      <c r="AZ47" s="50"/>
      <c r="BA47" s="49"/>
      <c r="BB47" s="50"/>
      <c r="BC47" s="49"/>
      <c r="BD47" s="49"/>
      <c r="BE47" s="50"/>
      <c r="BF47" s="49"/>
      <c r="BG47" s="50"/>
      <c r="BH47" s="50"/>
      <c r="BI47" s="50"/>
      <c r="BJ47" s="49"/>
      <c r="BK47" s="50"/>
      <c r="BL47" s="49"/>
    </row>
    <row r="48" spans="2:64" ht="18" customHeight="1" thickBot="1" x14ac:dyDescent="0.3">
      <c r="B48" s="527"/>
      <c r="C48" s="532"/>
      <c r="D48" s="51" t="s">
        <v>19</v>
      </c>
      <c r="E48" s="187"/>
      <c r="F48" s="227"/>
      <c r="G48" s="187"/>
      <c r="H48" s="227"/>
      <c r="I48" s="187"/>
      <c r="J48" s="227"/>
      <c r="K48" s="187"/>
      <c r="L48" s="227"/>
      <c r="M48" s="187"/>
      <c r="N48" s="227"/>
      <c r="O48" s="187"/>
      <c r="P48" s="227"/>
      <c r="Q48" s="187"/>
      <c r="R48" s="227"/>
      <c r="S48" s="187"/>
      <c r="T48" s="227"/>
      <c r="U48" s="187"/>
      <c r="V48" s="227"/>
      <c r="W48" s="187"/>
      <c r="X48" s="227"/>
      <c r="Y48" s="187"/>
      <c r="Z48" s="227"/>
      <c r="AA48" s="187"/>
      <c r="AB48" s="227"/>
      <c r="AC48" s="187"/>
      <c r="AD48" s="227"/>
      <c r="AE48" s="187"/>
      <c r="AF48" s="227"/>
      <c r="AG48" s="187"/>
      <c r="AH48" s="227"/>
      <c r="AI48" s="187"/>
      <c r="AJ48" s="227"/>
      <c r="AK48" s="187"/>
      <c r="AL48" s="227"/>
      <c r="AM48" s="187"/>
      <c r="AN48" s="227"/>
      <c r="AO48" s="187"/>
      <c r="AP48" s="227"/>
      <c r="AQ48" s="187"/>
      <c r="AR48" s="227"/>
      <c r="AS48" s="187"/>
      <c r="AT48" s="227"/>
      <c r="AU48" s="187"/>
      <c r="AV48" s="227"/>
      <c r="AW48" s="187"/>
      <c r="AX48" s="227"/>
      <c r="AY48" s="187"/>
      <c r="AZ48" s="227"/>
      <c r="BA48" s="187"/>
      <c r="BB48" s="227"/>
      <c r="BC48" s="187"/>
      <c r="BD48" s="187"/>
      <c r="BE48" s="227"/>
      <c r="BF48" s="187"/>
      <c r="BG48" s="227"/>
      <c r="BH48" s="187"/>
      <c r="BI48" s="227"/>
      <c r="BJ48" s="187"/>
      <c r="BK48" s="227"/>
      <c r="BL48" s="187"/>
    </row>
    <row r="49" spans="1:64" ht="18" customHeight="1" x14ac:dyDescent="0.25">
      <c r="B49" s="525" t="s">
        <v>115</v>
      </c>
      <c r="C49" s="531"/>
      <c r="D49" s="71" t="s">
        <v>114</v>
      </c>
      <c r="E49" s="188"/>
      <c r="F49" s="188"/>
      <c r="G49" s="188"/>
      <c r="H49" s="228"/>
      <c r="I49" s="188"/>
      <c r="J49" s="228"/>
      <c r="K49" s="188"/>
      <c r="L49" s="228"/>
      <c r="M49" s="188"/>
      <c r="N49" s="228"/>
      <c r="O49" s="188"/>
      <c r="P49" s="228"/>
      <c r="Q49" s="188"/>
      <c r="R49" s="228"/>
      <c r="S49" s="188"/>
      <c r="T49" s="228"/>
      <c r="U49" s="188"/>
      <c r="V49" s="228"/>
      <c r="W49" s="188"/>
      <c r="X49" s="228"/>
      <c r="Y49" s="188"/>
      <c r="Z49" s="228"/>
      <c r="AA49" s="188"/>
      <c r="AB49" s="228"/>
      <c r="AC49" s="188"/>
      <c r="AD49" s="228"/>
      <c r="AE49" s="188"/>
      <c r="AF49" s="228"/>
      <c r="AG49" s="188"/>
      <c r="AH49" s="228"/>
      <c r="AI49" s="188"/>
      <c r="AJ49" s="188"/>
      <c r="AK49" s="188"/>
      <c r="AL49" s="228"/>
      <c r="AM49" s="188"/>
      <c r="AN49" s="228"/>
      <c r="AO49" s="188"/>
      <c r="AP49" s="228"/>
      <c r="AQ49" s="188"/>
      <c r="AR49" s="228"/>
      <c r="AS49" s="188"/>
      <c r="AT49" s="228"/>
      <c r="AU49" s="188"/>
      <c r="AV49" s="228"/>
      <c r="AW49" s="188"/>
      <c r="AX49" s="228"/>
      <c r="AY49" s="188"/>
      <c r="AZ49" s="228"/>
      <c r="BA49" s="188"/>
      <c r="BB49" s="228"/>
      <c r="BC49" s="188"/>
      <c r="BD49" s="188"/>
      <c r="BE49" s="228"/>
      <c r="BF49" s="188"/>
      <c r="BG49" s="228"/>
      <c r="BH49" s="188"/>
      <c r="BI49" s="228"/>
      <c r="BJ49" s="188"/>
      <c r="BK49" s="228"/>
      <c r="BL49" s="188"/>
    </row>
    <row r="50" spans="1:64" ht="18" customHeight="1" x14ac:dyDescent="0.25">
      <c r="B50" s="527"/>
      <c r="C50" s="532"/>
      <c r="D50" s="31" t="s">
        <v>63</v>
      </c>
      <c r="E50" s="174"/>
      <c r="F50" s="174"/>
      <c r="G50" s="229"/>
      <c r="H50" s="174"/>
      <c r="I50" s="174"/>
      <c r="J50" s="229"/>
      <c r="K50" s="174"/>
      <c r="L50" s="229"/>
      <c r="M50" s="174"/>
      <c r="N50" s="229"/>
      <c r="O50" s="174"/>
      <c r="P50" s="229"/>
      <c r="Q50" s="174"/>
      <c r="R50" s="229"/>
      <c r="S50" s="174"/>
      <c r="T50" s="229"/>
      <c r="U50" s="174"/>
      <c r="V50" s="229"/>
      <c r="W50" s="174"/>
      <c r="X50" s="229"/>
      <c r="Y50" s="174"/>
      <c r="Z50" s="229"/>
      <c r="AA50" s="174"/>
      <c r="AB50" s="229"/>
      <c r="AC50" s="174"/>
      <c r="AD50" s="229"/>
      <c r="AE50" s="174"/>
      <c r="AF50" s="229"/>
      <c r="AG50" s="174"/>
      <c r="AH50" s="229"/>
      <c r="AI50" s="174"/>
      <c r="AJ50" s="174"/>
      <c r="AK50" s="229"/>
      <c r="AL50" s="174"/>
      <c r="AM50" s="174"/>
      <c r="AN50" s="229"/>
      <c r="AO50" s="174"/>
      <c r="AP50" s="229"/>
      <c r="AQ50" s="174"/>
      <c r="AR50" s="229"/>
      <c r="AS50" s="174"/>
      <c r="AT50" s="229"/>
      <c r="AU50" s="174"/>
      <c r="AV50" s="229"/>
      <c r="AW50" s="174"/>
      <c r="AX50" s="229"/>
      <c r="AY50" s="174"/>
      <c r="AZ50" s="229"/>
      <c r="BA50" s="174"/>
      <c r="BB50" s="229"/>
      <c r="BC50" s="174"/>
      <c r="BD50" s="174"/>
      <c r="BE50" s="229"/>
      <c r="BF50" s="174"/>
      <c r="BG50" s="229"/>
      <c r="BH50" s="174"/>
      <c r="BI50" s="229"/>
      <c r="BJ50" s="174"/>
      <c r="BK50" s="229"/>
      <c r="BL50" s="174"/>
    </row>
    <row r="51" spans="1:64" ht="18" customHeight="1" x14ac:dyDescent="0.25">
      <c r="B51" s="527"/>
      <c r="C51" s="532"/>
      <c r="D51" s="31" t="s">
        <v>34</v>
      </c>
      <c r="E51" s="174"/>
      <c r="F51" s="229"/>
      <c r="G51" s="174"/>
      <c r="H51" s="229"/>
      <c r="I51" s="174"/>
      <c r="J51" s="229"/>
      <c r="K51" s="174"/>
      <c r="L51" s="229"/>
      <c r="M51" s="174"/>
      <c r="N51" s="229"/>
      <c r="O51" s="174"/>
      <c r="P51" s="229"/>
      <c r="Q51" s="174"/>
      <c r="R51" s="229"/>
      <c r="S51" s="174"/>
      <c r="T51" s="229"/>
      <c r="U51" s="174"/>
      <c r="V51" s="229"/>
      <c r="W51" s="174"/>
      <c r="X51" s="229"/>
      <c r="Y51" s="174"/>
      <c r="Z51" s="229"/>
      <c r="AA51" s="174"/>
      <c r="AB51" s="229"/>
      <c r="AC51" s="174"/>
      <c r="AD51" s="229"/>
      <c r="AE51" s="174"/>
      <c r="AF51" s="229"/>
      <c r="AG51" s="174"/>
      <c r="AH51" s="229"/>
      <c r="AI51" s="174"/>
      <c r="AJ51" s="229"/>
      <c r="AK51" s="174"/>
      <c r="AL51" s="229"/>
      <c r="AM51" s="174"/>
      <c r="AN51" s="229"/>
      <c r="AO51" s="174"/>
      <c r="AP51" s="229"/>
      <c r="AQ51" s="174"/>
      <c r="AR51" s="229"/>
      <c r="AS51" s="174"/>
      <c r="AT51" s="229"/>
      <c r="AU51" s="174"/>
      <c r="AV51" s="229"/>
      <c r="AW51" s="174"/>
      <c r="AX51" s="229"/>
      <c r="AY51" s="174"/>
      <c r="AZ51" s="229"/>
      <c r="BA51" s="174"/>
      <c r="BB51" s="229"/>
      <c r="BC51" s="174"/>
      <c r="BD51" s="174"/>
      <c r="BE51" s="229"/>
      <c r="BF51" s="174"/>
      <c r="BG51" s="229"/>
      <c r="BH51" s="174"/>
      <c r="BI51" s="229"/>
      <c r="BJ51" s="174"/>
      <c r="BK51" s="229"/>
      <c r="BL51" s="174"/>
    </row>
    <row r="52" spans="1:64" ht="18" customHeight="1" x14ac:dyDescent="0.25">
      <c r="B52" s="527"/>
      <c r="C52" s="532"/>
      <c r="D52" s="31" t="s">
        <v>116</v>
      </c>
      <c r="E52" s="174"/>
      <c r="F52" s="229"/>
      <c r="G52" s="174"/>
      <c r="H52" s="229"/>
      <c r="I52" s="174"/>
      <c r="J52" s="229"/>
      <c r="K52" s="174"/>
      <c r="L52" s="229"/>
      <c r="M52" s="174"/>
      <c r="N52" s="229"/>
      <c r="O52" s="174"/>
      <c r="P52" s="229"/>
      <c r="Q52" s="174"/>
      <c r="R52" s="229"/>
      <c r="S52" s="174"/>
      <c r="T52" s="229"/>
      <c r="U52" s="174"/>
      <c r="V52" s="229"/>
      <c r="W52" s="174"/>
      <c r="X52" s="229"/>
      <c r="Y52" s="174"/>
      <c r="Z52" s="229"/>
      <c r="AA52" s="174"/>
      <c r="AB52" s="229"/>
      <c r="AC52" s="174"/>
      <c r="AD52" s="229"/>
      <c r="AE52" s="174"/>
      <c r="AF52" s="229"/>
      <c r="AG52" s="174"/>
      <c r="AH52" s="229"/>
      <c r="AI52" s="174"/>
      <c r="AJ52" s="229"/>
      <c r="AK52" s="174"/>
      <c r="AL52" s="229"/>
      <c r="AM52" s="174"/>
      <c r="AN52" s="229"/>
      <c r="AO52" s="174"/>
      <c r="AP52" s="229"/>
      <c r="AQ52" s="174"/>
      <c r="AR52" s="229"/>
      <c r="AS52" s="174"/>
      <c r="AT52" s="229"/>
      <c r="AU52" s="174"/>
      <c r="AV52" s="229"/>
      <c r="AW52" s="174"/>
      <c r="AX52" s="229"/>
      <c r="AY52" s="174"/>
      <c r="AZ52" s="229"/>
      <c r="BA52" s="174"/>
      <c r="BB52" s="229"/>
      <c r="BC52" s="174"/>
      <c r="BD52" s="174"/>
      <c r="BE52" s="229"/>
      <c r="BF52" s="174"/>
      <c r="BG52" s="229"/>
      <c r="BH52" s="174"/>
      <c r="BI52" s="229"/>
      <c r="BJ52" s="174"/>
      <c r="BK52" s="229"/>
      <c r="BL52" s="174"/>
    </row>
    <row r="53" spans="1:64" ht="18.75" customHeight="1" x14ac:dyDescent="0.25">
      <c r="B53" s="527"/>
      <c r="C53" s="532"/>
      <c r="D53" s="31" t="s">
        <v>117</v>
      </c>
      <c r="E53" s="174"/>
      <c r="F53" s="229"/>
      <c r="G53" s="174"/>
      <c r="H53" s="229"/>
      <c r="I53" s="174"/>
      <c r="J53" s="174"/>
      <c r="K53" s="229"/>
      <c r="L53" s="174"/>
      <c r="M53" s="229"/>
      <c r="N53" s="174"/>
      <c r="O53" s="174"/>
      <c r="P53" s="229"/>
      <c r="Q53" s="174"/>
      <c r="R53" s="229"/>
      <c r="S53" s="174"/>
      <c r="T53" s="229"/>
      <c r="U53" s="174"/>
      <c r="V53" s="229"/>
      <c r="W53" s="174"/>
      <c r="X53" s="229"/>
      <c r="Y53" s="174"/>
      <c r="Z53" s="229"/>
      <c r="AA53" s="174"/>
      <c r="AB53" s="229"/>
      <c r="AC53" s="174"/>
      <c r="AD53" s="229"/>
      <c r="AE53" s="174"/>
      <c r="AF53" s="229"/>
      <c r="AG53" s="174"/>
      <c r="AH53" s="229"/>
      <c r="AI53" s="174"/>
      <c r="AJ53" s="229"/>
      <c r="AK53" s="174"/>
      <c r="AL53" s="229"/>
      <c r="AM53" s="174"/>
      <c r="AN53" s="174"/>
      <c r="AO53" s="229"/>
      <c r="AP53" s="174"/>
      <c r="AQ53" s="229"/>
      <c r="AR53" s="174"/>
      <c r="AS53" s="174"/>
      <c r="AT53" s="229"/>
      <c r="AU53" s="174"/>
      <c r="AV53" s="229"/>
      <c r="AW53" s="174"/>
      <c r="AX53" s="229"/>
      <c r="AY53" s="174"/>
      <c r="AZ53" s="229"/>
      <c r="BA53" s="174"/>
      <c r="BB53" s="229"/>
      <c r="BC53" s="174"/>
      <c r="BD53" s="174"/>
      <c r="BE53" s="229"/>
      <c r="BF53" s="174"/>
      <c r="BG53" s="229"/>
      <c r="BH53" s="174"/>
      <c r="BI53" s="229"/>
      <c r="BJ53" s="174"/>
      <c r="BK53" s="229"/>
      <c r="BL53" s="174"/>
    </row>
    <row r="54" spans="1:64" ht="18.75" customHeight="1" x14ac:dyDescent="0.25">
      <c r="B54" s="527"/>
      <c r="C54" s="532"/>
      <c r="D54" s="31" t="s">
        <v>118</v>
      </c>
      <c r="E54" s="174"/>
      <c r="F54" s="229"/>
      <c r="G54" s="174"/>
      <c r="H54" s="229"/>
      <c r="I54" s="174"/>
      <c r="J54" s="229"/>
      <c r="K54" s="174"/>
      <c r="L54" s="229"/>
      <c r="M54" s="174"/>
      <c r="N54" s="229"/>
      <c r="O54" s="174"/>
      <c r="P54" s="229"/>
      <c r="Q54" s="174"/>
      <c r="R54" s="229"/>
      <c r="S54" s="174"/>
      <c r="T54" s="229"/>
      <c r="U54" s="174"/>
      <c r="V54" s="229"/>
      <c r="W54" s="174"/>
      <c r="X54" s="229"/>
      <c r="Y54" s="174"/>
      <c r="Z54" s="229"/>
      <c r="AA54" s="174"/>
      <c r="AB54" s="229"/>
      <c r="AC54" s="174"/>
      <c r="AD54" s="229"/>
      <c r="AE54" s="174"/>
      <c r="AF54" s="229"/>
      <c r="AG54" s="174"/>
      <c r="AH54" s="229"/>
      <c r="AI54" s="174"/>
      <c r="AJ54" s="229"/>
      <c r="AK54" s="174"/>
      <c r="AL54" s="229"/>
      <c r="AM54" s="174"/>
      <c r="AN54" s="229"/>
      <c r="AO54" s="174"/>
      <c r="AP54" s="229"/>
      <c r="AQ54" s="174"/>
      <c r="AR54" s="229"/>
      <c r="AS54" s="174"/>
      <c r="AT54" s="229"/>
      <c r="AU54" s="174"/>
      <c r="AV54" s="229"/>
      <c r="AW54" s="174"/>
      <c r="AX54" s="229"/>
      <c r="AY54" s="174"/>
      <c r="AZ54" s="229"/>
      <c r="BA54" s="174"/>
      <c r="BB54" s="229"/>
      <c r="BC54" s="174"/>
      <c r="BD54" s="174"/>
      <c r="BE54" s="229"/>
      <c r="BF54" s="174"/>
      <c r="BG54" s="229"/>
      <c r="BH54" s="174"/>
      <c r="BI54" s="229"/>
      <c r="BJ54" s="174"/>
      <c r="BK54" s="229"/>
      <c r="BL54" s="174"/>
    </row>
    <row r="55" spans="1:64" ht="18.75" customHeight="1" x14ac:dyDescent="0.25">
      <c r="B55" s="527"/>
      <c r="C55" s="532"/>
      <c r="D55" s="31" t="s">
        <v>119</v>
      </c>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174"/>
      <c r="AJ55" s="174"/>
      <c r="AK55" s="174"/>
      <c r="AL55" s="174"/>
      <c r="AM55" s="174"/>
      <c r="AN55" s="174"/>
      <c r="AO55" s="174"/>
      <c r="AP55" s="174"/>
      <c r="AQ55" s="174"/>
      <c r="AR55" s="174"/>
      <c r="AS55" s="174"/>
      <c r="AT55" s="174"/>
      <c r="AU55" s="174"/>
      <c r="AV55" s="174"/>
      <c r="AW55" s="174"/>
      <c r="AX55" s="174"/>
      <c r="AY55" s="174"/>
      <c r="AZ55" s="174"/>
      <c r="BA55" s="174"/>
      <c r="BB55" s="174"/>
      <c r="BC55" s="174"/>
      <c r="BD55" s="174"/>
      <c r="BE55" s="174"/>
      <c r="BF55" s="174"/>
      <c r="BG55" s="174"/>
      <c r="BH55" s="174"/>
      <c r="BI55" s="174"/>
      <c r="BJ55" s="174"/>
      <c r="BK55" s="174"/>
      <c r="BL55" s="174"/>
    </row>
    <row r="56" spans="1:64" ht="18.75" customHeight="1" x14ac:dyDescent="0.25">
      <c r="B56" s="527"/>
      <c r="C56" s="532"/>
      <c r="D56" s="31" t="s">
        <v>120</v>
      </c>
      <c r="E56" s="174"/>
      <c r="F56" s="229"/>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c r="AI56" s="174"/>
      <c r="AJ56" s="229"/>
      <c r="AK56" s="174"/>
      <c r="AL56" s="174"/>
      <c r="AM56" s="174"/>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row>
    <row r="57" spans="1:64" ht="18.75" customHeight="1" x14ac:dyDescent="0.25">
      <c r="B57" s="527"/>
      <c r="C57" s="532"/>
      <c r="D57" s="31" t="s">
        <v>121</v>
      </c>
      <c r="E57" s="175">
        <f t="shared" ref="E57:AH57" si="74">E77+E76</f>
        <v>0</v>
      </c>
      <c r="F57" s="230">
        <f t="shared" si="74"/>
        <v>0</v>
      </c>
      <c r="G57" s="175">
        <f t="shared" si="74"/>
        <v>0</v>
      </c>
      <c r="H57" s="230">
        <f t="shared" si="74"/>
        <v>0</v>
      </c>
      <c r="I57" s="175">
        <f t="shared" si="74"/>
        <v>0</v>
      </c>
      <c r="J57" s="230">
        <f t="shared" si="74"/>
        <v>0</v>
      </c>
      <c r="K57" s="175">
        <f t="shared" si="74"/>
        <v>0</v>
      </c>
      <c r="L57" s="230">
        <f t="shared" si="74"/>
        <v>0</v>
      </c>
      <c r="M57" s="175">
        <f t="shared" si="74"/>
        <v>0</v>
      </c>
      <c r="N57" s="230">
        <f t="shared" si="74"/>
        <v>0</v>
      </c>
      <c r="O57" s="175">
        <f t="shared" si="74"/>
        <v>0</v>
      </c>
      <c r="P57" s="230">
        <f t="shared" si="74"/>
        <v>0</v>
      </c>
      <c r="Q57" s="175">
        <f t="shared" si="74"/>
        <v>0</v>
      </c>
      <c r="R57" s="230">
        <f t="shared" si="74"/>
        <v>0</v>
      </c>
      <c r="S57" s="175">
        <f t="shared" si="74"/>
        <v>0</v>
      </c>
      <c r="T57" s="230">
        <f t="shared" si="74"/>
        <v>0</v>
      </c>
      <c r="U57" s="175">
        <f t="shared" si="74"/>
        <v>0</v>
      </c>
      <c r="V57" s="230">
        <f t="shared" si="74"/>
        <v>0</v>
      </c>
      <c r="W57" s="175">
        <f t="shared" si="74"/>
        <v>0</v>
      </c>
      <c r="X57" s="230">
        <f t="shared" si="74"/>
        <v>0</v>
      </c>
      <c r="Y57" s="175">
        <f t="shared" si="74"/>
        <v>0</v>
      </c>
      <c r="Z57" s="230">
        <f t="shared" si="74"/>
        <v>0</v>
      </c>
      <c r="AA57" s="175">
        <f t="shared" si="74"/>
        <v>0</v>
      </c>
      <c r="AB57" s="230">
        <f t="shared" si="74"/>
        <v>0</v>
      </c>
      <c r="AC57" s="175">
        <f t="shared" si="74"/>
        <v>0</v>
      </c>
      <c r="AD57" s="230">
        <f t="shared" si="74"/>
        <v>0</v>
      </c>
      <c r="AE57" s="175">
        <f t="shared" si="74"/>
        <v>0</v>
      </c>
      <c r="AF57" s="230">
        <f t="shared" si="74"/>
        <v>0</v>
      </c>
      <c r="AG57" s="175">
        <f t="shared" si="74"/>
        <v>0</v>
      </c>
      <c r="AH57" s="230">
        <f t="shared" si="74"/>
        <v>0</v>
      </c>
      <c r="AI57" s="175">
        <f t="shared" ref="AI57:BC57" si="75">AI77+AI76</f>
        <v>0</v>
      </c>
      <c r="AJ57" s="230">
        <f t="shared" si="75"/>
        <v>0</v>
      </c>
      <c r="AK57" s="175">
        <f t="shared" si="75"/>
        <v>0</v>
      </c>
      <c r="AL57" s="230">
        <f t="shared" si="75"/>
        <v>0</v>
      </c>
      <c r="AM57" s="175">
        <f t="shared" si="75"/>
        <v>0</v>
      </c>
      <c r="AN57" s="230">
        <f t="shared" si="75"/>
        <v>0</v>
      </c>
      <c r="AO57" s="175">
        <f t="shared" si="75"/>
        <v>0</v>
      </c>
      <c r="AP57" s="230">
        <f t="shared" si="75"/>
        <v>0</v>
      </c>
      <c r="AQ57" s="175">
        <f t="shared" si="75"/>
        <v>0</v>
      </c>
      <c r="AR57" s="230">
        <f t="shared" si="75"/>
        <v>0</v>
      </c>
      <c r="AS57" s="175">
        <f t="shared" si="75"/>
        <v>0</v>
      </c>
      <c r="AT57" s="230">
        <f t="shared" si="75"/>
        <v>0</v>
      </c>
      <c r="AU57" s="175">
        <f t="shared" si="75"/>
        <v>0</v>
      </c>
      <c r="AV57" s="230">
        <f t="shared" si="75"/>
        <v>0</v>
      </c>
      <c r="AW57" s="175">
        <f t="shared" si="75"/>
        <v>0</v>
      </c>
      <c r="AX57" s="230">
        <f t="shared" si="75"/>
        <v>0</v>
      </c>
      <c r="AY57" s="175">
        <f t="shared" si="75"/>
        <v>0</v>
      </c>
      <c r="AZ57" s="230">
        <f t="shared" si="75"/>
        <v>0</v>
      </c>
      <c r="BA57" s="175">
        <f t="shared" si="75"/>
        <v>0</v>
      </c>
      <c r="BB57" s="230">
        <f t="shared" si="75"/>
        <v>0</v>
      </c>
      <c r="BC57" s="175">
        <f t="shared" si="75"/>
        <v>0</v>
      </c>
      <c r="BD57" s="175">
        <f t="shared" ref="BD57:BL57" si="76">BD77+BD76</f>
        <v>0</v>
      </c>
      <c r="BE57" s="230">
        <f t="shared" si="76"/>
        <v>0</v>
      </c>
      <c r="BF57" s="175">
        <f t="shared" si="76"/>
        <v>0</v>
      </c>
      <c r="BG57" s="230">
        <f t="shared" si="76"/>
        <v>0</v>
      </c>
      <c r="BH57" s="175">
        <f t="shared" si="76"/>
        <v>0</v>
      </c>
      <c r="BI57" s="230">
        <f t="shared" si="76"/>
        <v>0</v>
      </c>
      <c r="BJ57" s="175">
        <f t="shared" si="76"/>
        <v>0</v>
      </c>
      <c r="BK57" s="230">
        <f t="shared" si="76"/>
        <v>0</v>
      </c>
      <c r="BL57" s="175">
        <f t="shared" si="76"/>
        <v>0</v>
      </c>
    </row>
    <row r="58" spans="1:64" ht="18.75" customHeight="1" x14ac:dyDescent="0.25">
      <c r="B58" s="527"/>
      <c r="C58" s="532"/>
      <c r="D58" s="31" t="s">
        <v>122</v>
      </c>
      <c r="E58" s="175">
        <f t="shared" ref="E58:AH58" si="77">E92+E105+E118</f>
        <v>0</v>
      </c>
      <c r="F58" s="175">
        <f t="shared" si="77"/>
        <v>0</v>
      </c>
      <c r="G58" s="175">
        <f t="shared" si="77"/>
        <v>0</v>
      </c>
      <c r="H58" s="175">
        <f t="shared" si="77"/>
        <v>0</v>
      </c>
      <c r="I58" s="175">
        <f t="shared" si="77"/>
        <v>0</v>
      </c>
      <c r="J58" s="175">
        <f t="shared" si="77"/>
        <v>0</v>
      </c>
      <c r="K58" s="175">
        <f t="shared" si="77"/>
        <v>0</v>
      </c>
      <c r="L58" s="175">
        <f t="shared" si="77"/>
        <v>0</v>
      </c>
      <c r="M58" s="175">
        <f t="shared" si="77"/>
        <v>0</v>
      </c>
      <c r="N58" s="175">
        <f t="shared" si="77"/>
        <v>0</v>
      </c>
      <c r="O58" s="175">
        <f t="shared" si="77"/>
        <v>0</v>
      </c>
      <c r="P58" s="175">
        <f t="shared" si="77"/>
        <v>0</v>
      </c>
      <c r="Q58" s="175">
        <f t="shared" si="77"/>
        <v>0</v>
      </c>
      <c r="R58" s="175">
        <f t="shared" si="77"/>
        <v>0</v>
      </c>
      <c r="S58" s="175">
        <f t="shared" si="77"/>
        <v>0</v>
      </c>
      <c r="T58" s="175">
        <f t="shared" si="77"/>
        <v>0</v>
      </c>
      <c r="U58" s="175">
        <f t="shared" si="77"/>
        <v>0</v>
      </c>
      <c r="V58" s="175">
        <f t="shared" si="77"/>
        <v>0</v>
      </c>
      <c r="W58" s="175">
        <f t="shared" si="77"/>
        <v>0</v>
      </c>
      <c r="X58" s="175">
        <f t="shared" si="77"/>
        <v>0</v>
      </c>
      <c r="Y58" s="175">
        <f t="shared" si="77"/>
        <v>0</v>
      </c>
      <c r="Z58" s="175">
        <f t="shared" si="77"/>
        <v>0</v>
      </c>
      <c r="AA58" s="175">
        <f t="shared" si="77"/>
        <v>0</v>
      </c>
      <c r="AB58" s="175">
        <f t="shared" si="77"/>
        <v>0</v>
      </c>
      <c r="AC58" s="175">
        <f t="shared" si="77"/>
        <v>0</v>
      </c>
      <c r="AD58" s="175">
        <f t="shared" si="77"/>
        <v>0</v>
      </c>
      <c r="AE58" s="175">
        <f t="shared" si="77"/>
        <v>0</v>
      </c>
      <c r="AF58" s="175">
        <f t="shared" si="77"/>
        <v>0</v>
      </c>
      <c r="AG58" s="175">
        <f t="shared" si="77"/>
        <v>0</v>
      </c>
      <c r="AH58" s="175">
        <f t="shared" si="77"/>
        <v>0</v>
      </c>
      <c r="AI58" s="175">
        <f t="shared" ref="AI58:BC58" si="78">AI92+AI105+AI118</f>
        <v>0</v>
      </c>
      <c r="AJ58" s="175">
        <f t="shared" si="78"/>
        <v>0</v>
      </c>
      <c r="AK58" s="175">
        <f t="shared" si="78"/>
        <v>0</v>
      </c>
      <c r="AL58" s="175">
        <f t="shared" si="78"/>
        <v>0</v>
      </c>
      <c r="AM58" s="175">
        <f t="shared" si="78"/>
        <v>0</v>
      </c>
      <c r="AN58" s="175">
        <f t="shared" si="78"/>
        <v>0</v>
      </c>
      <c r="AO58" s="175">
        <f t="shared" si="78"/>
        <v>0</v>
      </c>
      <c r="AP58" s="175">
        <f t="shared" si="78"/>
        <v>0</v>
      </c>
      <c r="AQ58" s="175">
        <f t="shared" si="78"/>
        <v>0</v>
      </c>
      <c r="AR58" s="175">
        <f t="shared" si="78"/>
        <v>0</v>
      </c>
      <c r="AS58" s="175">
        <f t="shared" si="78"/>
        <v>0</v>
      </c>
      <c r="AT58" s="175">
        <f t="shared" si="78"/>
        <v>0</v>
      </c>
      <c r="AU58" s="175">
        <f t="shared" si="78"/>
        <v>0</v>
      </c>
      <c r="AV58" s="175">
        <f t="shared" si="78"/>
        <v>0</v>
      </c>
      <c r="AW58" s="175">
        <f t="shared" si="78"/>
        <v>0</v>
      </c>
      <c r="AX58" s="175">
        <f t="shared" si="78"/>
        <v>0</v>
      </c>
      <c r="AY58" s="175">
        <f t="shared" si="78"/>
        <v>0</v>
      </c>
      <c r="AZ58" s="175">
        <f t="shared" si="78"/>
        <v>0</v>
      </c>
      <c r="BA58" s="175">
        <f t="shared" si="78"/>
        <v>0</v>
      </c>
      <c r="BB58" s="175">
        <f t="shared" si="78"/>
        <v>0</v>
      </c>
      <c r="BC58" s="175">
        <f t="shared" si="78"/>
        <v>0</v>
      </c>
      <c r="BD58" s="175">
        <f t="shared" ref="BD58:BL58" si="79">BD92+BD105+BD118</f>
        <v>0</v>
      </c>
      <c r="BE58" s="175">
        <f t="shared" si="79"/>
        <v>0</v>
      </c>
      <c r="BF58" s="175">
        <f t="shared" si="79"/>
        <v>0</v>
      </c>
      <c r="BG58" s="175">
        <f t="shared" si="79"/>
        <v>0</v>
      </c>
      <c r="BH58" s="175">
        <f t="shared" si="79"/>
        <v>0</v>
      </c>
      <c r="BI58" s="175">
        <f t="shared" si="79"/>
        <v>0</v>
      </c>
      <c r="BJ58" s="175">
        <f t="shared" si="79"/>
        <v>0</v>
      </c>
      <c r="BK58" s="175">
        <f t="shared" si="79"/>
        <v>0</v>
      </c>
      <c r="BL58" s="175">
        <f t="shared" si="79"/>
        <v>0</v>
      </c>
    </row>
    <row r="59" spans="1:64" ht="18.75" customHeight="1" x14ac:dyDescent="0.25">
      <c r="B59" s="527"/>
      <c r="C59" s="532"/>
      <c r="D59" s="31" t="s">
        <v>61</v>
      </c>
      <c r="E59" s="174"/>
      <c r="F59" s="229"/>
      <c r="G59" s="174"/>
      <c r="H59" s="229"/>
      <c r="I59" s="174"/>
      <c r="J59" s="229"/>
      <c r="K59" s="174"/>
      <c r="L59" s="229"/>
      <c r="M59" s="174"/>
      <c r="N59" s="229"/>
      <c r="O59" s="174"/>
      <c r="P59" s="229"/>
      <c r="Q59" s="174">
        <v>0</v>
      </c>
      <c r="R59" s="229"/>
      <c r="S59" s="174"/>
      <c r="T59" s="229"/>
      <c r="U59" s="174"/>
      <c r="V59" s="229">
        <v>0</v>
      </c>
      <c r="W59" s="174">
        <v>0</v>
      </c>
      <c r="X59" s="229">
        <v>0</v>
      </c>
      <c r="Y59" s="174"/>
      <c r="Z59" s="229"/>
      <c r="AA59" s="174"/>
      <c r="AB59" s="229"/>
      <c r="AC59" s="174"/>
      <c r="AD59" s="229">
        <v>0</v>
      </c>
      <c r="AE59" s="174"/>
      <c r="AF59" s="229"/>
      <c r="AG59" s="174"/>
      <c r="AH59" s="229"/>
      <c r="AI59" s="174"/>
      <c r="AJ59" s="229"/>
      <c r="AK59" s="174"/>
      <c r="AL59" s="229"/>
      <c r="AM59" s="174"/>
      <c r="AN59" s="229"/>
      <c r="AO59" s="174"/>
      <c r="AP59" s="229"/>
      <c r="AQ59" s="174"/>
      <c r="AR59" s="229"/>
      <c r="AS59" s="174"/>
      <c r="AT59" s="229"/>
      <c r="AU59" s="174">
        <v>0</v>
      </c>
      <c r="AV59" s="229"/>
      <c r="AW59" s="174"/>
      <c r="AX59" s="229"/>
      <c r="AY59" s="174"/>
      <c r="AZ59" s="229">
        <v>0</v>
      </c>
      <c r="BA59" s="174">
        <v>0</v>
      </c>
      <c r="BB59" s="229">
        <v>0</v>
      </c>
      <c r="BC59" s="174"/>
      <c r="BD59" s="174"/>
      <c r="BE59" s="229"/>
      <c r="BF59" s="174">
        <v>0</v>
      </c>
      <c r="BG59" s="229"/>
      <c r="BH59" s="174"/>
      <c r="BI59" s="229"/>
      <c r="BJ59" s="174"/>
      <c r="BK59" s="229">
        <v>0</v>
      </c>
      <c r="BL59" s="174">
        <v>0</v>
      </c>
    </row>
    <row r="60" spans="1:64" ht="21.75" customHeight="1" x14ac:dyDescent="0.25">
      <c r="A60" s="7" t="s">
        <v>38</v>
      </c>
      <c r="B60" s="527"/>
      <c r="C60" s="532"/>
      <c r="D60" s="32" t="s">
        <v>39</v>
      </c>
      <c r="E60" s="176">
        <f t="shared" ref="E60:AF60" si="80">E52+E59+E54+E57+E58</f>
        <v>0</v>
      </c>
      <c r="F60" s="231">
        <f t="shared" si="80"/>
        <v>0</v>
      </c>
      <c r="G60" s="176">
        <f t="shared" si="80"/>
        <v>0</v>
      </c>
      <c r="H60" s="231">
        <f t="shared" si="80"/>
        <v>0</v>
      </c>
      <c r="I60" s="176">
        <f t="shared" si="80"/>
        <v>0</v>
      </c>
      <c r="J60" s="231">
        <f t="shared" si="80"/>
        <v>0</v>
      </c>
      <c r="K60" s="176">
        <f t="shared" si="80"/>
        <v>0</v>
      </c>
      <c r="L60" s="231">
        <f t="shared" si="80"/>
        <v>0</v>
      </c>
      <c r="M60" s="176">
        <f t="shared" si="80"/>
        <v>0</v>
      </c>
      <c r="N60" s="231">
        <f t="shared" si="80"/>
        <v>0</v>
      </c>
      <c r="O60" s="176">
        <f t="shared" si="80"/>
        <v>0</v>
      </c>
      <c r="P60" s="231">
        <f t="shared" si="80"/>
        <v>0</v>
      </c>
      <c r="Q60" s="176">
        <f t="shared" si="80"/>
        <v>0</v>
      </c>
      <c r="R60" s="231">
        <f t="shared" si="80"/>
        <v>0</v>
      </c>
      <c r="S60" s="176">
        <f t="shared" si="80"/>
        <v>0</v>
      </c>
      <c r="T60" s="231">
        <f t="shared" si="80"/>
        <v>0</v>
      </c>
      <c r="U60" s="176">
        <f t="shared" si="80"/>
        <v>0</v>
      </c>
      <c r="V60" s="231">
        <f t="shared" si="80"/>
        <v>0</v>
      </c>
      <c r="W60" s="176">
        <f t="shared" si="80"/>
        <v>0</v>
      </c>
      <c r="X60" s="231">
        <f t="shared" si="80"/>
        <v>0</v>
      </c>
      <c r="Y60" s="176">
        <f t="shared" si="80"/>
        <v>0</v>
      </c>
      <c r="Z60" s="231">
        <f t="shared" si="80"/>
        <v>0</v>
      </c>
      <c r="AA60" s="176">
        <f t="shared" si="80"/>
        <v>0</v>
      </c>
      <c r="AB60" s="231">
        <f t="shared" si="80"/>
        <v>0</v>
      </c>
      <c r="AC60" s="176">
        <f t="shared" si="80"/>
        <v>0</v>
      </c>
      <c r="AD60" s="231">
        <f t="shared" si="80"/>
        <v>0</v>
      </c>
      <c r="AE60" s="176">
        <f t="shared" si="80"/>
        <v>0</v>
      </c>
      <c r="AF60" s="231">
        <f t="shared" si="80"/>
        <v>0</v>
      </c>
      <c r="AG60" s="176">
        <f>AG52+AG59+AG54+AG57+AG58</f>
        <v>0</v>
      </c>
      <c r="AH60" s="231">
        <f>AH52+AH59+AH54+AH57+AH58</f>
        <v>0</v>
      </c>
      <c r="AI60" s="176">
        <f t="shared" ref="AI60:BC60" si="81">AI52+AI59+AI54+AI57+AI58</f>
        <v>0</v>
      </c>
      <c r="AJ60" s="231">
        <f t="shared" si="81"/>
        <v>0</v>
      </c>
      <c r="AK60" s="176">
        <f t="shared" si="81"/>
        <v>0</v>
      </c>
      <c r="AL60" s="231">
        <f t="shared" si="81"/>
        <v>0</v>
      </c>
      <c r="AM60" s="176">
        <f t="shared" si="81"/>
        <v>0</v>
      </c>
      <c r="AN60" s="231">
        <f t="shared" si="81"/>
        <v>0</v>
      </c>
      <c r="AO60" s="176">
        <f t="shared" si="81"/>
        <v>0</v>
      </c>
      <c r="AP60" s="231">
        <f t="shared" si="81"/>
        <v>0</v>
      </c>
      <c r="AQ60" s="176">
        <f t="shared" si="81"/>
        <v>0</v>
      </c>
      <c r="AR60" s="231">
        <f t="shared" si="81"/>
        <v>0</v>
      </c>
      <c r="AS60" s="176">
        <f t="shared" si="81"/>
        <v>0</v>
      </c>
      <c r="AT60" s="231">
        <f t="shared" si="81"/>
        <v>0</v>
      </c>
      <c r="AU60" s="176">
        <f t="shared" si="81"/>
        <v>0</v>
      </c>
      <c r="AV60" s="231">
        <f t="shared" si="81"/>
        <v>0</v>
      </c>
      <c r="AW60" s="176">
        <f t="shared" si="81"/>
        <v>0</v>
      </c>
      <c r="AX60" s="231">
        <f t="shared" si="81"/>
        <v>0</v>
      </c>
      <c r="AY60" s="176">
        <f t="shared" si="81"/>
        <v>0</v>
      </c>
      <c r="AZ60" s="231">
        <f t="shared" si="81"/>
        <v>0</v>
      </c>
      <c r="BA60" s="176">
        <f t="shared" si="81"/>
        <v>0</v>
      </c>
      <c r="BB60" s="231">
        <f t="shared" si="81"/>
        <v>0</v>
      </c>
      <c r="BC60" s="176">
        <f t="shared" si="81"/>
        <v>0</v>
      </c>
      <c r="BD60" s="176">
        <f t="shared" ref="BD60:BL60" si="82">BD52+BD59+BD54+BD57+BD58</f>
        <v>0</v>
      </c>
      <c r="BE60" s="231">
        <f t="shared" si="82"/>
        <v>0</v>
      </c>
      <c r="BF60" s="176">
        <f t="shared" si="82"/>
        <v>0</v>
      </c>
      <c r="BG60" s="231">
        <f t="shared" si="82"/>
        <v>0</v>
      </c>
      <c r="BH60" s="176">
        <f t="shared" si="82"/>
        <v>0</v>
      </c>
      <c r="BI60" s="231">
        <f t="shared" si="82"/>
        <v>0</v>
      </c>
      <c r="BJ60" s="176">
        <f t="shared" si="82"/>
        <v>0</v>
      </c>
      <c r="BK60" s="231">
        <f t="shared" si="82"/>
        <v>0</v>
      </c>
      <c r="BL60" s="176">
        <f t="shared" si="82"/>
        <v>0</v>
      </c>
    </row>
    <row r="61" spans="1:64" ht="35.25" customHeight="1" x14ac:dyDescent="0.25">
      <c r="B61" s="527"/>
      <c r="C61" s="532"/>
      <c r="D61" s="31" t="s">
        <v>123</v>
      </c>
      <c r="E61" s="173"/>
      <c r="F61" s="232"/>
      <c r="G61" s="173"/>
      <c r="H61" s="232"/>
      <c r="I61" s="173"/>
      <c r="J61" s="232"/>
      <c r="K61" s="173"/>
      <c r="L61" s="232"/>
      <c r="M61" s="173"/>
      <c r="N61" s="232"/>
      <c r="O61" s="173"/>
      <c r="P61" s="232"/>
      <c r="Q61" s="173"/>
      <c r="R61" s="232"/>
      <c r="S61" s="173"/>
      <c r="T61" s="232"/>
      <c r="U61" s="173"/>
      <c r="V61" s="232"/>
      <c r="W61" s="173"/>
      <c r="X61" s="232"/>
      <c r="Y61" s="173"/>
      <c r="Z61" s="232"/>
      <c r="AA61" s="173"/>
      <c r="AB61" s="232"/>
      <c r="AC61" s="173"/>
      <c r="AD61" s="232"/>
      <c r="AE61" s="173"/>
      <c r="AF61" s="232"/>
      <c r="AG61" s="173"/>
      <c r="AH61" s="232"/>
      <c r="AI61" s="173"/>
      <c r="AJ61" s="232"/>
      <c r="AK61" s="173"/>
      <c r="AL61" s="232"/>
      <c r="AM61" s="173"/>
      <c r="AN61" s="232"/>
      <c r="AO61" s="173"/>
      <c r="AP61" s="232"/>
      <c r="AQ61" s="173"/>
      <c r="AR61" s="232"/>
      <c r="AS61" s="173"/>
      <c r="AT61" s="232"/>
      <c r="AU61" s="173"/>
      <c r="AV61" s="232"/>
      <c r="AW61" s="173"/>
      <c r="AX61" s="232"/>
      <c r="AY61" s="173"/>
      <c r="AZ61" s="232"/>
      <c r="BA61" s="173"/>
      <c r="BB61" s="232"/>
      <c r="BC61" s="173"/>
      <c r="BD61" s="173"/>
      <c r="BE61" s="232"/>
      <c r="BF61" s="173"/>
      <c r="BG61" s="232"/>
      <c r="BH61" s="173"/>
      <c r="BI61" s="232"/>
      <c r="BJ61" s="173"/>
      <c r="BK61" s="232"/>
      <c r="BL61" s="173"/>
    </row>
    <row r="62" spans="1:64" ht="36" customHeight="1" x14ac:dyDescent="0.25">
      <c r="B62" s="527"/>
      <c r="C62" s="532"/>
      <c r="D62" s="72" t="s">
        <v>124</v>
      </c>
      <c r="E62" s="176">
        <f t="shared" ref="E62:AF62" si="83">E51+E60-E61</f>
        <v>0</v>
      </c>
      <c r="F62" s="231">
        <f t="shared" si="83"/>
        <v>0</v>
      </c>
      <c r="G62" s="176">
        <f t="shared" si="83"/>
        <v>0</v>
      </c>
      <c r="H62" s="231">
        <f t="shared" si="83"/>
        <v>0</v>
      </c>
      <c r="I62" s="176">
        <f t="shared" si="83"/>
        <v>0</v>
      </c>
      <c r="J62" s="231">
        <f t="shared" si="83"/>
        <v>0</v>
      </c>
      <c r="K62" s="176">
        <f t="shared" si="83"/>
        <v>0</v>
      </c>
      <c r="L62" s="231">
        <f t="shared" si="83"/>
        <v>0</v>
      </c>
      <c r="M62" s="176">
        <f t="shared" si="83"/>
        <v>0</v>
      </c>
      <c r="N62" s="231">
        <f t="shared" si="83"/>
        <v>0</v>
      </c>
      <c r="O62" s="176">
        <f t="shared" si="83"/>
        <v>0</v>
      </c>
      <c r="P62" s="231">
        <f t="shared" si="83"/>
        <v>0</v>
      </c>
      <c r="Q62" s="176">
        <f t="shared" si="83"/>
        <v>0</v>
      </c>
      <c r="R62" s="231">
        <f t="shared" si="83"/>
        <v>0</v>
      </c>
      <c r="S62" s="176">
        <f t="shared" si="83"/>
        <v>0</v>
      </c>
      <c r="T62" s="231">
        <f t="shared" si="83"/>
        <v>0</v>
      </c>
      <c r="U62" s="176">
        <f t="shared" si="83"/>
        <v>0</v>
      </c>
      <c r="V62" s="231">
        <f t="shared" si="83"/>
        <v>0</v>
      </c>
      <c r="W62" s="176">
        <f t="shared" si="83"/>
        <v>0</v>
      </c>
      <c r="X62" s="231">
        <f t="shared" si="83"/>
        <v>0</v>
      </c>
      <c r="Y62" s="176">
        <f t="shared" si="83"/>
        <v>0</v>
      </c>
      <c r="Z62" s="231">
        <f t="shared" si="83"/>
        <v>0</v>
      </c>
      <c r="AA62" s="176">
        <f t="shared" si="83"/>
        <v>0</v>
      </c>
      <c r="AB62" s="231">
        <f t="shared" si="83"/>
        <v>0</v>
      </c>
      <c r="AC62" s="176">
        <f t="shared" si="83"/>
        <v>0</v>
      </c>
      <c r="AD62" s="231">
        <f t="shared" si="83"/>
        <v>0</v>
      </c>
      <c r="AE62" s="176">
        <f t="shared" si="83"/>
        <v>0</v>
      </c>
      <c r="AF62" s="231">
        <f t="shared" si="83"/>
        <v>0</v>
      </c>
      <c r="AG62" s="176">
        <f>AG51+AG60-AG61</f>
        <v>0</v>
      </c>
      <c r="AH62" s="231">
        <f>AH51+AH60-AH61</f>
        <v>0</v>
      </c>
      <c r="AI62" s="176">
        <f t="shared" ref="AI62:BC62" si="84">AI51+AI60-AI61</f>
        <v>0</v>
      </c>
      <c r="AJ62" s="231">
        <f t="shared" si="84"/>
        <v>0</v>
      </c>
      <c r="AK62" s="176">
        <f t="shared" si="84"/>
        <v>0</v>
      </c>
      <c r="AL62" s="231">
        <f t="shared" si="84"/>
        <v>0</v>
      </c>
      <c r="AM62" s="176">
        <f t="shared" si="84"/>
        <v>0</v>
      </c>
      <c r="AN62" s="231">
        <f t="shared" si="84"/>
        <v>0</v>
      </c>
      <c r="AO62" s="176">
        <f t="shared" si="84"/>
        <v>0</v>
      </c>
      <c r="AP62" s="231">
        <f t="shared" si="84"/>
        <v>0</v>
      </c>
      <c r="AQ62" s="176">
        <f t="shared" si="84"/>
        <v>0</v>
      </c>
      <c r="AR62" s="231">
        <f t="shared" si="84"/>
        <v>0</v>
      </c>
      <c r="AS62" s="176">
        <f t="shared" si="84"/>
        <v>0</v>
      </c>
      <c r="AT62" s="231">
        <f t="shared" si="84"/>
        <v>0</v>
      </c>
      <c r="AU62" s="176">
        <f t="shared" si="84"/>
        <v>0</v>
      </c>
      <c r="AV62" s="231">
        <f t="shared" si="84"/>
        <v>0</v>
      </c>
      <c r="AW62" s="176">
        <f t="shared" si="84"/>
        <v>0</v>
      </c>
      <c r="AX62" s="231">
        <f t="shared" si="84"/>
        <v>0</v>
      </c>
      <c r="AY62" s="176">
        <f t="shared" si="84"/>
        <v>0</v>
      </c>
      <c r="AZ62" s="231">
        <f t="shared" si="84"/>
        <v>0</v>
      </c>
      <c r="BA62" s="176">
        <f t="shared" si="84"/>
        <v>0</v>
      </c>
      <c r="BB62" s="231">
        <f t="shared" si="84"/>
        <v>0</v>
      </c>
      <c r="BC62" s="176">
        <f t="shared" si="84"/>
        <v>0</v>
      </c>
      <c r="BD62" s="176">
        <f t="shared" ref="BD62:BL62" si="85">BD51+BD60-BD61</f>
        <v>0</v>
      </c>
      <c r="BE62" s="231">
        <f t="shared" si="85"/>
        <v>0</v>
      </c>
      <c r="BF62" s="176">
        <f t="shared" si="85"/>
        <v>0</v>
      </c>
      <c r="BG62" s="231">
        <f t="shared" si="85"/>
        <v>0</v>
      </c>
      <c r="BH62" s="176">
        <f t="shared" si="85"/>
        <v>0</v>
      </c>
      <c r="BI62" s="231">
        <f t="shared" si="85"/>
        <v>0</v>
      </c>
      <c r="BJ62" s="176">
        <f t="shared" si="85"/>
        <v>0</v>
      </c>
      <c r="BK62" s="231">
        <f t="shared" si="85"/>
        <v>0</v>
      </c>
      <c r="BL62" s="176">
        <f t="shared" si="85"/>
        <v>0</v>
      </c>
    </row>
    <row r="63" spans="1:64" ht="21" customHeight="1" x14ac:dyDescent="0.25">
      <c r="B63" s="527"/>
      <c r="C63" s="532"/>
      <c r="D63" s="32" t="s">
        <v>125</v>
      </c>
      <c r="E63" s="173"/>
      <c r="F63" s="232"/>
      <c r="G63" s="173"/>
      <c r="H63" s="232"/>
      <c r="I63" s="173"/>
      <c r="J63" s="232"/>
      <c r="K63" s="173"/>
      <c r="L63" s="232"/>
      <c r="M63" s="173"/>
      <c r="N63" s="232"/>
      <c r="O63" s="173"/>
      <c r="P63" s="232"/>
      <c r="Q63" s="173"/>
      <c r="R63" s="232"/>
      <c r="S63" s="173"/>
      <c r="T63" s="232"/>
      <c r="U63" s="173"/>
      <c r="V63" s="232"/>
      <c r="W63" s="173"/>
      <c r="X63" s="232"/>
      <c r="Y63" s="173"/>
      <c r="Z63" s="232"/>
      <c r="AA63" s="173"/>
      <c r="AB63" s="232"/>
      <c r="AC63" s="173"/>
      <c r="AD63" s="232"/>
      <c r="AE63" s="173"/>
      <c r="AF63" s="232"/>
      <c r="AG63" s="173"/>
      <c r="AH63" s="232"/>
      <c r="AI63" s="173"/>
      <c r="AJ63" s="232"/>
      <c r="AK63" s="173"/>
      <c r="AL63" s="232"/>
      <c r="AM63" s="173"/>
      <c r="AN63" s="232"/>
      <c r="AO63" s="173"/>
      <c r="AP63" s="232"/>
      <c r="AQ63" s="173"/>
      <c r="AR63" s="232"/>
      <c r="AS63" s="173"/>
      <c r="AT63" s="232"/>
      <c r="AU63" s="173"/>
      <c r="AV63" s="232"/>
      <c r="AW63" s="173"/>
      <c r="AX63" s="232"/>
      <c r="AY63" s="173"/>
      <c r="AZ63" s="232"/>
      <c r="BA63" s="173"/>
      <c r="BB63" s="232"/>
      <c r="BC63" s="173"/>
      <c r="BD63" s="173"/>
      <c r="BE63" s="232"/>
      <c r="BF63" s="173"/>
      <c r="BG63" s="232"/>
      <c r="BH63" s="173"/>
      <c r="BI63" s="232"/>
      <c r="BJ63" s="173"/>
      <c r="BK63" s="232"/>
      <c r="BL63" s="173"/>
    </row>
    <row r="64" spans="1:64" ht="20.25" customHeight="1" x14ac:dyDescent="0.25">
      <c r="B64" s="527"/>
      <c r="C64" s="532"/>
      <c r="D64" s="31" t="s">
        <v>13</v>
      </c>
      <c r="E64" s="73"/>
      <c r="F64" s="233"/>
      <c r="G64" s="73"/>
      <c r="H64" s="233"/>
      <c r="I64" s="73"/>
      <c r="J64" s="233"/>
      <c r="K64" s="73"/>
      <c r="L64" s="233"/>
      <c r="M64" s="73"/>
      <c r="N64" s="233"/>
      <c r="O64" s="73"/>
      <c r="P64" s="233"/>
      <c r="Q64" s="73"/>
      <c r="R64" s="233"/>
      <c r="S64" s="73"/>
      <c r="T64" s="233"/>
      <c r="U64" s="73"/>
      <c r="V64" s="233"/>
      <c r="W64" s="73"/>
      <c r="X64" s="233"/>
      <c r="Y64" s="73"/>
      <c r="Z64" s="233"/>
      <c r="AA64" s="73"/>
      <c r="AB64" s="233"/>
      <c r="AC64" s="73"/>
      <c r="AD64" s="233"/>
      <c r="AE64" s="73"/>
      <c r="AF64" s="233"/>
      <c r="AG64" s="73"/>
      <c r="AH64" s="233"/>
      <c r="AI64" s="73"/>
      <c r="AJ64" s="233"/>
      <c r="AK64" s="73"/>
      <c r="AL64" s="233"/>
      <c r="AM64" s="73"/>
      <c r="AN64" s="233"/>
      <c r="AO64" s="73"/>
      <c r="AP64" s="233"/>
      <c r="AQ64" s="73"/>
      <c r="AR64" s="233"/>
      <c r="AS64" s="73"/>
      <c r="AT64" s="233"/>
      <c r="AU64" s="73"/>
      <c r="AV64" s="233"/>
      <c r="AW64" s="73"/>
      <c r="AX64" s="233"/>
      <c r="AY64" s="73"/>
      <c r="AZ64" s="233"/>
      <c r="BA64" s="73"/>
      <c r="BB64" s="233"/>
      <c r="BC64" s="73"/>
      <c r="BD64" s="73"/>
      <c r="BE64" s="233"/>
      <c r="BF64" s="73"/>
      <c r="BG64" s="233"/>
      <c r="BH64" s="73"/>
      <c r="BI64" s="233"/>
      <c r="BJ64" s="73"/>
      <c r="BK64" s="233"/>
      <c r="BL64" s="73"/>
    </row>
    <row r="65" spans="2:64" ht="18.75" customHeight="1" x14ac:dyDescent="0.25">
      <c r="B65" s="527"/>
      <c r="C65" s="532"/>
      <c r="D65" s="31" t="s">
        <v>12</v>
      </c>
      <c r="E65" s="73"/>
      <c r="F65" s="233"/>
      <c r="G65" s="73"/>
      <c r="H65" s="233"/>
      <c r="I65" s="73"/>
      <c r="J65" s="233"/>
      <c r="K65" s="73"/>
      <c r="L65" s="233"/>
      <c r="M65" s="73"/>
      <c r="N65" s="233"/>
      <c r="O65" s="73"/>
      <c r="P65" s="233"/>
      <c r="Q65" s="73"/>
      <c r="R65" s="233"/>
      <c r="S65" s="73"/>
      <c r="T65" s="233"/>
      <c r="U65" s="73"/>
      <c r="V65" s="233"/>
      <c r="W65" s="73"/>
      <c r="X65" s="233"/>
      <c r="Y65" s="73"/>
      <c r="Z65" s="233"/>
      <c r="AA65" s="73"/>
      <c r="AB65" s="233"/>
      <c r="AC65" s="73"/>
      <c r="AD65" s="233"/>
      <c r="AE65" s="73"/>
      <c r="AF65" s="233"/>
      <c r="AG65" s="73"/>
      <c r="AH65" s="233"/>
      <c r="AI65" s="73"/>
      <c r="AJ65" s="233"/>
      <c r="AK65" s="73"/>
      <c r="AL65" s="233"/>
      <c r="AM65" s="73"/>
      <c r="AN65" s="233"/>
      <c r="AO65" s="73"/>
      <c r="AP65" s="233"/>
      <c r="AQ65" s="73"/>
      <c r="AR65" s="233"/>
      <c r="AS65" s="73"/>
      <c r="AT65" s="233"/>
      <c r="AU65" s="73"/>
      <c r="AV65" s="233"/>
      <c r="AW65" s="73"/>
      <c r="AX65" s="233"/>
      <c r="AY65" s="73"/>
      <c r="AZ65" s="233"/>
      <c r="BA65" s="73"/>
      <c r="BB65" s="233"/>
      <c r="BC65" s="73"/>
      <c r="BD65" s="73"/>
      <c r="BE65" s="233"/>
      <c r="BF65" s="73"/>
      <c r="BG65" s="233"/>
      <c r="BH65" s="73"/>
      <c r="BI65" s="233"/>
      <c r="BJ65" s="73"/>
      <c r="BK65" s="233"/>
      <c r="BL65" s="73"/>
    </row>
    <row r="66" spans="2:64" ht="18" customHeight="1" x14ac:dyDescent="0.25">
      <c r="B66" s="527"/>
      <c r="C66" s="532"/>
      <c r="D66" s="31" t="s">
        <v>126</v>
      </c>
      <c r="E66" s="173"/>
      <c r="F66" s="232"/>
      <c r="G66" s="173"/>
      <c r="H66" s="232"/>
      <c r="I66" s="173"/>
      <c r="J66" s="232"/>
      <c r="K66" s="173"/>
      <c r="L66" s="232"/>
      <c r="M66" s="173"/>
      <c r="N66" s="232"/>
      <c r="O66" s="173"/>
      <c r="P66" s="232"/>
      <c r="Q66" s="173"/>
      <c r="R66" s="232"/>
      <c r="S66" s="173"/>
      <c r="T66" s="232"/>
      <c r="U66" s="173"/>
      <c r="V66" s="232"/>
      <c r="W66" s="173"/>
      <c r="X66" s="232"/>
      <c r="Y66" s="173"/>
      <c r="Z66" s="232"/>
      <c r="AA66" s="173"/>
      <c r="AB66" s="232"/>
      <c r="AC66" s="173"/>
      <c r="AD66" s="232"/>
      <c r="AE66" s="173"/>
      <c r="AF66" s="232"/>
      <c r="AG66" s="173"/>
      <c r="AH66" s="232"/>
      <c r="AI66" s="173"/>
      <c r="AJ66" s="232"/>
      <c r="AK66" s="173"/>
      <c r="AL66" s="232"/>
      <c r="AM66" s="173"/>
      <c r="AN66" s="232"/>
      <c r="AO66" s="173"/>
      <c r="AP66" s="232"/>
      <c r="AQ66" s="173"/>
      <c r="AR66" s="232"/>
      <c r="AS66" s="173"/>
      <c r="AT66" s="232"/>
      <c r="AU66" s="173"/>
      <c r="AV66" s="232"/>
      <c r="AW66" s="173"/>
      <c r="AX66" s="232"/>
      <c r="AY66" s="173"/>
      <c r="AZ66" s="232"/>
      <c r="BA66" s="173"/>
      <c r="BB66" s="232"/>
      <c r="BC66" s="173"/>
      <c r="BD66" s="173"/>
      <c r="BE66" s="232"/>
      <c r="BF66" s="173"/>
      <c r="BG66" s="232"/>
      <c r="BH66" s="173"/>
      <c r="BI66" s="232"/>
      <c r="BJ66" s="173"/>
      <c r="BK66" s="232"/>
      <c r="BL66" s="173"/>
    </row>
    <row r="67" spans="2:64" ht="18" customHeight="1" x14ac:dyDescent="0.25">
      <c r="B67" s="527"/>
      <c r="C67" s="532"/>
      <c r="D67" s="31" t="s">
        <v>234</v>
      </c>
      <c r="E67" s="173"/>
      <c r="F67" s="232"/>
      <c r="G67" s="173"/>
      <c r="H67" s="232"/>
      <c r="I67" s="173"/>
      <c r="J67" s="232"/>
      <c r="K67" s="173"/>
      <c r="L67" s="232"/>
      <c r="M67" s="173"/>
      <c r="N67" s="232"/>
      <c r="O67" s="173"/>
      <c r="P67" s="232"/>
      <c r="Q67" s="173"/>
      <c r="R67" s="232"/>
      <c r="S67" s="173"/>
      <c r="T67" s="232"/>
      <c r="U67" s="173"/>
      <c r="V67" s="232"/>
      <c r="W67" s="173"/>
      <c r="X67" s="232"/>
      <c r="Y67" s="173"/>
      <c r="Z67" s="232"/>
      <c r="AA67" s="173"/>
      <c r="AB67" s="232"/>
      <c r="AC67" s="173"/>
      <c r="AD67" s="232"/>
      <c r="AE67" s="173"/>
      <c r="AF67" s="232"/>
      <c r="AG67" s="173"/>
      <c r="AH67" s="232"/>
      <c r="AI67" s="173"/>
      <c r="AJ67" s="232"/>
      <c r="AK67" s="173"/>
      <c r="AL67" s="232"/>
      <c r="AM67" s="173"/>
      <c r="AN67" s="232"/>
      <c r="AO67" s="173"/>
      <c r="AP67" s="232"/>
      <c r="AQ67" s="173"/>
      <c r="AR67" s="232"/>
      <c r="AS67" s="173"/>
      <c r="AT67" s="232"/>
      <c r="AU67" s="173"/>
      <c r="AV67" s="232"/>
      <c r="AW67" s="173"/>
      <c r="AX67" s="232"/>
      <c r="AY67" s="173"/>
      <c r="AZ67" s="232"/>
      <c r="BA67" s="173"/>
      <c r="BB67" s="232"/>
      <c r="BC67" s="173"/>
      <c r="BD67" s="173"/>
      <c r="BE67" s="232"/>
      <c r="BF67" s="173"/>
      <c r="BG67" s="232"/>
      <c r="BH67" s="173"/>
      <c r="BI67" s="232"/>
      <c r="BJ67" s="173"/>
      <c r="BK67" s="232"/>
      <c r="BL67" s="173"/>
    </row>
    <row r="68" spans="2:64" ht="18" customHeight="1" x14ac:dyDescent="0.25">
      <c r="B68" s="527"/>
      <c r="C68" s="532"/>
      <c r="D68" s="31" t="s">
        <v>235</v>
      </c>
      <c r="E68" s="173"/>
      <c r="F68" s="232"/>
      <c r="G68" s="173"/>
      <c r="H68" s="232"/>
      <c r="I68" s="173"/>
      <c r="J68" s="232"/>
      <c r="K68" s="173"/>
      <c r="L68" s="232"/>
      <c r="M68" s="173"/>
      <c r="N68" s="232"/>
      <c r="O68" s="173"/>
      <c r="P68" s="232"/>
      <c r="Q68" s="173"/>
      <c r="R68" s="232"/>
      <c r="S68" s="173"/>
      <c r="T68" s="232"/>
      <c r="U68" s="173"/>
      <c r="V68" s="232"/>
      <c r="W68" s="173"/>
      <c r="X68" s="232"/>
      <c r="Y68" s="173"/>
      <c r="Z68" s="232"/>
      <c r="AA68" s="173"/>
      <c r="AB68" s="232"/>
      <c r="AC68" s="173"/>
      <c r="AD68" s="232"/>
      <c r="AE68" s="173"/>
      <c r="AF68" s="232"/>
      <c r="AG68" s="173"/>
      <c r="AH68" s="232"/>
      <c r="AI68" s="173"/>
      <c r="AJ68" s="232"/>
      <c r="AK68" s="173"/>
      <c r="AL68" s="232"/>
      <c r="AM68" s="173"/>
      <c r="AN68" s="232"/>
      <c r="AO68" s="173"/>
      <c r="AP68" s="232"/>
      <c r="AQ68" s="173"/>
      <c r="AR68" s="232"/>
      <c r="AS68" s="173"/>
      <c r="AT68" s="232"/>
      <c r="AU68" s="173"/>
      <c r="AV68" s="232"/>
      <c r="AW68" s="173"/>
      <c r="AX68" s="232"/>
      <c r="AY68" s="173"/>
      <c r="AZ68" s="232"/>
      <c r="BA68" s="173"/>
      <c r="BB68" s="232"/>
      <c r="BC68" s="173"/>
      <c r="BD68" s="173"/>
      <c r="BE68" s="232"/>
      <c r="BF68" s="173"/>
      <c r="BG68" s="232"/>
      <c r="BH68" s="173"/>
      <c r="BI68" s="232"/>
      <c r="BJ68" s="173"/>
      <c r="BK68" s="232"/>
      <c r="BL68" s="173"/>
    </row>
    <row r="69" spans="2:64" ht="18" customHeight="1" x14ac:dyDescent="0.25">
      <c r="B69" s="527"/>
      <c r="C69" s="532"/>
      <c r="D69" s="31" t="s">
        <v>127</v>
      </c>
      <c r="E69" s="173"/>
      <c r="F69" s="232"/>
      <c r="G69" s="173"/>
      <c r="H69" s="232"/>
      <c r="I69" s="173"/>
      <c r="J69" s="232"/>
      <c r="K69" s="173"/>
      <c r="L69" s="232"/>
      <c r="M69" s="173"/>
      <c r="N69" s="232"/>
      <c r="O69" s="173"/>
      <c r="P69" s="232"/>
      <c r="Q69" s="173"/>
      <c r="R69" s="232"/>
      <c r="S69" s="173"/>
      <c r="T69" s="232"/>
      <c r="U69" s="173"/>
      <c r="V69" s="232"/>
      <c r="W69" s="173"/>
      <c r="X69" s="232"/>
      <c r="Y69" s="173"/>
      <c r="Z69" s="232"/>
      <c r="AA69" s="173"/>
      <c r="AB69" s="232"/>
      <c r="AC69" s="173"/>
      <c r="AD69" s="232"/>
      <c r="AE69" s="173"/>
      <c r="AF69" s="232"/>
      <c r="AG69" s="173"/>
      <c r="AH69" s="232"/>
      <c r="AI69" s="173"/>
      <c r="AJ69" s="232"/>
      <c r="AK69" s="173"/>
      <c r="AL69" s="232"/>
      <c r="AM69" s="173"/>
      <c r="AN69" s="232"/>
      <c r="AO69" s="173"/>
      <c r="AP69" s="232"/>
      <c r="AQ69" s="173"/>
      <c r="AR69" s="232"/>
      <c r="AS69" s="173"/>
      <c r="AT69" s="232"/>
      <c r="AU69" s="173"/>
      <c r="AV69" s="232"/>
      <c r="AW69" s="173"/>
      <c r="AX69" s="232"/>
      <c r="AY69" s="173"/>
      <c r="AZ69" s="232"/>
      <c r="BA69" s="173"/>
      <c r="BB69" s="232"/>
      <c r="BC69" s="173"/>
      <c r="BD69" s="173"/>
      <c r="BE69" s="232"/>
      <c r="BF69" s="173"/>
      <c r="BG69" s="232"/>
      <c r="BH69" s="173"/>
      <c r="BI69" s="232"/>
      <c r="BJ69" s="173"/>
      <c r="BK69" s="232"/>
      <c r="BL69" s="173"/>
    </row>
    <row r="70" spans="2:64" ht="18" customHeight="1" x14ac:dyDescent="0.25">
      <c r="B70" s="527"/>
      <c r="C70" s="532"/>
      <c r="D70" s="31" t="s">
        <v>128</v>
      </c>
      <c r="E70" s="173"/>
      <c r="F70" s="232"/>
      <c r="G70" s="173"/>
      <c r="H70" s="232"/>
      <c r="I70" s="173"/>
      <c r="J70" s="232"/>
      <c r="K70" s="173"/>
      <c r="L70" s="232"/>
      <c r="M70" s="173"/>
      <c r="N70" s="232"/>
      <c r="O70" s="173"/>
      <c r="P70" s="232"/>
      <c r="Q70" s="173"/>
      <c r="R70" s="232"/>
      <c r="S70" s="173"/>
      <c r="T70" s="232"/>
      <c r="U70" s="173"/>
      <c r="V70" s="232"/>
      <c r="W70" s="173"/>
      <c r="X70" s="232"/>
      <c r="Y70" s="173"/>
      <c r="Z70" s="232"/>
      <c r="AA70" s="173"/>
      <c r="AB70" s="232"/>
      <c r="AC70" s="173"/>
      <c r="AD70" s="232"/>
      <c r="AE70" s="173"/>
      <c r="AF70" s="232"/>
      <c r="AG70" s="173"/>
      <c r="AH70" s="232"/>
      <c r="AI70" s="173"/>
      <c r="AJ70" s="232"/>
      <c r="AK70" s="173"/>
      <c r="AL70" s="232"/>
      <c r="AM70" s="173"/>
      <c r="AN70" s="232"/>
      <c r="AO70" s="173"/>
      <c r="AP70" s="232"/>
      <c r="AQ70" s="173"/>
      <c r="AR70" s="232"/>
      <c r="AS70" s="173"/>
      <c r="AT70" s="232"/>
      <c r="AU70" s="173"/>
      <c r="AV70" s="232"/>
      <c r="AW70" s="173"/>
      <c r="AX70" s="232"/>
      <c r="AY70" s="173"/>
      <c r="AZ70" s="232"/>
      <c r="BA70" s="173"/>
      <c r="BB70" s="232"/>
      <c r="BC70" s="173"/>
      <c r="BD70" s="173"/>
      <c r="BE70" s="232"/>
      <c r="BF70" s="173"/>
      <c r="BG70" s="232"/>
      <c r="BH70" s="173"/>
      <c r="BI70" s="232"/>
      <c r="BJ70" s="173"/>
      <c r="BK70" s="232"/>
      <c r="BL70" s="173"/>
    </row>
    <row r="71" spans="2:64" ht="18" customHeight="1" x14ac:dyDescent="0.25">
      <c r="B71" s="527"/>
      <c r="C71" s="532"/>
      <c r="D71" s="31" t="s">
        <v>129</v>
      </c>
      <c r="E71" s="74" t="e">
        <f t="shared" ref="E71:AH71" si="86">E67/E68</f>
        <v>#DIV/0!</v>
      </c>
      <c r="F71" s="234" t="e">
        <f t="shared" si="86"/>
        <v>#DIV/0!</v>
      </c>
      <c r="G71" s="74" t="e">
        <f t="shared" si="86"/>
        <v>#DIV/0!</v>
      </c>
      <c r="H71" s="234" t="e">
        <f t="shared" si="86"/>
        <v>#DIV/0!</v>
      </c>
      <c r="I71" s="74" t="e">
        <f t="shared" si="86"/>
        <v>#DIV/0!</v>
      </c>
      <c r="J71" s="234" t="e">
        <f t="shared" si="86"/>
        <v>#DIV/0!</v>
      </c>
      <c r="K71" s="74" t="e">
        <f t="shared" si="86"/>
        <v>#DIV/0!</v>
      </c>
      <c r="L71" s="234" t="e">
        <f t="shared" si="86"/>
        <v>#DIV/0!</v>
      </c>
      <c r="M71" s="74" t="e">
        <f t="shared" si="86"/>
        <v>#DIV/0!</v>
      </c>
      <c r="N71" s="234" t="e">
        <f t="shared" si="86"/>
        <v>#DIV/0!</v>
      </c>
      <c r="O71" s="74" t="e">
        <f t="shared" si="86"/>
        <v>#DIV/0!</v>
      </c>
      <c r="P71" s="234" t="e">
        <f t="shared" si="86"/>
        <v>#DIV/0!</v>
      </c>
      <c r="Q71" s="74" t="e">
        <f t="shared" si="86"/>
        <v>#DIV/0!</v>
      </c>
      <c r="R71" s="234" t="e">
        <f t="shared" si="86"/>
        <v>#DIV/0!</v>
      </c>
      <c r="S71" s="74" t="e">
        <f t="shared" si="86"/>
        <v>#DIV/0!</v>
      </c>
      <c r="T71" s="234" t="e">
        <f t="shared" si="86"/>
        <v>#DIV/0!</v>
      </c>
      <c r="U71" s="74" t="e">
        <f t="shared" si="86"/>
        <v>#DIV/0!</v>
      </c>
      <c r="V71" s="234" t="e">
        <f t="shared" si="86"/>
        <v>#DIV/0!</v>
      </c>
      <c r="W71" s="74" t="e">
        <f t="shared" si="86"/>
        <v>#DIV/0!</v>
      </c>
      <c r="X71" s="234" t="e">
        <f t="shared" si="86"/>
        <v>#DIV/0!</v>
      </c>
      <c r="Y71" s="74" t="e">
        <f t="shared" si="86"/>
        <v>#DIV/0!</v>
      </c>
      <c r="Z71" s="234" t="e">
        <f t="shared" si="86"/>
        <v>#DIV/0!</v>
      </c>
      <c r="AA71" s="74" t="e">
        <f t="shared" si="86"/>
        <v>#DIV/0!</v>
      </c>
      <c r="AB71" s="234" t="e">
        <f t="shared" si="86"/>
        <v>#DIV/0!</v>
      </c>
      <c r="AC71" s="74" t="e">
        <f t="shared" si="86"/>
        <v>#DIV/0!</v>
      </c>
      <c r="AD71" s="234" t="e">
        <f t="shared" si="86"/>
        <v>#DIV/0!</v>
      </c>
      <c r="AE71" s="74" t="e">
        <f t="shared" si="86"/>
        <v>#DIV/0!</v>
      </c>
      <c r="AF71" s="234" t="e">
        <f t="shared" si="86"/>
        <v>#DIV/0!</v>
      </c>
      <c r="AG71" s="74" t="e">
        <f t="shared" si="86"/>
        <v>#DIV/0!</v>
      </c>
      <c r="AH71" s="234" t="e">
        <f t="shared" si="86"/>
        <v>#DIV/0!</v>
      </c>
      <c r="AI71" s="74" t="e">
        <f t="shared" ref="AI71:BC71" si="87">AI67/AI68</f>
        <v>#DIV/0!</v>
      </c>
      <c r="AJ71" s="234" t="e">
        <f t="shared" si="87"/>
        <v>#DIV/0!</v>
      </c>
      <c r="AK71" s="74" t="e">
        <f t="shared" si="87"/>
        <v>#DIV/0!</v>
      </c>
      <c r="AL71" s="234" t="e">
        <f t="shared" si="87"/>
        <v>#DIV/0!</v>
      </c>
      <c r="AM71" s="74" t="e">
        <f t="shared" si="87"/>
        <v>#DIV/0!</v>
      </c>
      <c r="AN71" s="234" t="e">
        <f t="shared" si="87"/>
        <v>#DIV/0!</v>
      </c>
      <c r="AO71" s="74" t="e">
        <f t="shared" si="87"/>
        <v>#DIV/0!</v>
      </c>
      <c r="AP71" s="234" t="e">
        <f t="shared" si="87"/>
        <v>#DIV/0!</v>
      </c>
      <c r="AQ71" s="74" t="e">
        <f t="shared" si="87"/>
        <v>#DIV/0!</v>
      </c>
      <c r="AR71" s="234" t="e">
        <f t="shared" si="87"/>
        <v>#DIV/0!</v>
      </c>
      <c r="AS71" s="74" t="e">
        <f t="shared" si="87"/>
        <v>#DIV/0!</v>
      </c>
      <c r="AT71" s="234" t="e">
        <f t="shared" si="87"/>
        <v>#DIV/0!</v>
      </c>
      <c r="AU71" s="74" t="e">
        <f t="shared" si="87"/>
        <v>#DIV/0!</v>
      </c>
      <c r="AV71" s="234" t="e">
        <f t="shared" si="87"/>
        <v>#DIV/0!</v>
      </c>
      <c r="AW71" s="74" t="e">
        <f t="shared" si="87"/>
        <v>#DIV/0!</v>
      </c>
      <c r="AX71" s="234" t="e">
        <f t="shared" si="87"/>
        <v>#DIV/0!</v>
      </c>
      <c r="AY71" s="74" t="e">
        <f t="shared" si="87"/>
        <v>#DIV/0!</v>
      </c>
      <c r="AZ71" s="234" t="e">
        <f t="shared" si="87"/>
        <v>#DIV/0!</v>
      </c>
      <c r="BA71" s="74" t="e">
        <f t="shared" si="87"/>
        <v>#DIV/0!</v>
      </c>
      <c r="BB71" s="234" t="e">
        <f t="shared" si="87"/>
        <v>#DIV/0!</v>
      </c>
      <c r="BC71" s="74" t="e">
        <f t="shared" si="87"/>
        <v>#DIV/0!</v>
      </c>
      <c r="BD71" s="74" t="e">
        <f t="shared" ref="BD71:BL71" si="88">BD67/BD68</f>
        <v>#DIV/0!</v>
      </c>
      <c r="BE71" s="234" t="e">
        <f t="shared" si="88"/>
        <v>#DIV/0!</v>
      </c>
      <c r="BF71" s="74" t="e">
        <f t="shared" si="88"/>
        <v>#DIV/0!</v>
      </c>
      <c r="BG71" s="234" t="e">
        <f t="shared" si="88"/>
        <v>#DIV/0!</v>
      </c>
      <c r="BH71" s="74" t="e">
        <f t="shared" si="88"/>
        <v>#DIV/0!</v>
      </c>
      <c r="BI71" s="234" t="e">
        <f t="shared" si="88"/>
        <v>#DIV/0!</v>
      </c>
      <c r="BJ71" s="74" t="e">
        <f t="shared" si="88"/>
        <v>#DIV/0!</v>
      </c>
      <c r="BK71" s="234" t="e">
        <f t="shared" si="88"/>
        <v>#DIV/0!</v>
      </c>
      <c r="BL71" s="74" t="e">
        <f t="shared" si="88"/>
        <v>#DIV/0!</v>
      </c>
    </row>
    <row r="72" spans="2:64" ht="18" customHeight="1" x14ac:dyDescent="0.25">
      <c r="B72" s="527"/>
      <c r="C72" s="532"/>
      <c r="D72" s="31" t="s">
        <v>130</v>
      </c>
      <c r="E72" s="173"/>
      <c r="F72" s="232"/>
      <c r="G72" s="173"/>
      <c r="H72" s="232"/>
      <c r="I72" s="173"/>
      <c r="J72" s="232"/>
      <c r="K72" s="173"/>
      <c r="L72" s="232"/>
      <c r="M72" s="173"/>
      <c r="N72" s="232"/>
      <c r="O72" s="173"/>
      <c r="P72" s="232"/>
      <c r="Q72" s="173"/>
      <c r="R72" s="232"/>
      <c r="S72" s="173"/>
      <c r="T72" s="232"/>
      <c r="U72" s="173"/>
      <c r="V72" s="232"/>
      <c r="W72" s="173"/>
      <c r="X72" s="232"/>
      <c r="Y72" s="173"/>
      <c r="Z72" s="232"/>
      <c r="AA72" s="173"/>
      <c r="AB72" s="232"/>
      <c r="AC72" s="173"/>
      <c r="AD72" s="232"/>
      <c r="AE72" s="173"/>
      <c r="AF72" s="232"/>
      <c r="AG72" s="173"/>
      <c r="AH72" s="232"/>
      <c r="AI72" s="173"/>
      <c r="AJ72" s="232"/>
      <c r="AK72" s="173"/>
      <c r="AL72" s="232"/>
      <c r="AM72" s="173"/>
      <c r="AN72" s="232"/>
      <c r="AO72" s="173"/>
      <c r="AP72" s="232"/>
      <c r="AQ72" s="173"/>
      <c r="AR72" s="232"/>
      <c r="AS72" s="173"/>
      <c r="AT72" s="232"/>
      <c r="AU72" s="173"/>
      <c r="AV72" s="232"/>
      <c r="AW72" s="173"/>
      <c r="AX72" s="232"/>
      <c r="AY72" s="173"/>
      <c r="AZ72" s="232"/>
      <c r="BA72" s="173"/>
      <c r="BB72" s="232"/>
      <c r="BC72" s="173"/>
      <c r="BD72" s="173"/>
      <c r="BE72" s="232"/>
      <c r="BF72" s="173"/>
      <c r="BG72" s="232"/>
      <c r="BH72" s="173"/>
      <c r="BI72" s="232"/>
      <c r="BJ72" s="173"/>
      <c r="BK72" s="232"/>
      <c r="BL72" s="173"/>
    </row>
    <row r="73" spans="2:64" ht="18" customHeight="1" x14ac:dyDescent="0.25">
      <c r="B73" s="527"/>
      <c r="C73" s="532"/>
      <c r="D73" s="31" t="s">
        <v>131</v>
      </c>
      <c r="E73" s="173"/>
      <c r="F73" s="232"/>
      <c r="G73" s="173"/>
      <c r="H73" s="232"/>
      <c r="I73" s="173"/>
      <c r="J73" s="232"/>
      <c r="K73" s="173"/>
      <c r="L73" s="232"/>
      <c r="M73" s="173"/>
      <c r="N73" s="232"/>
      <c r="O73" s="173"/>
      <c r="P73" s="232"/>
      <c r="Q73" s="173"/>
      <c r="R73" s="232"/>
      <c r="S73" s="173"/>
      <c r="T73" s="232"/>
      <c r="U73" s="173"/>
      <c r="V73" s="232"/>
      <c r="W73" s="173"/>
      <c r="X73" s="232"/>
      <c r="Y73" s="173"/>
      <c r="Z73" s="232"/>
      <c r="AA73" s="173"/>
      <c r="AB73" s="232"/>
      <c r="AC73" s="173"/>
      <c r="AD73" s="232"/>
      <c r="AE73" s="173"/>
      <c r="AF73" s="232"/>
      <c r="AG73" s="173"/>
      <c r="AH73" s="232"/>
      <c r="AI73" s="173"/>
      <c r="AJ73" s="232"/>
      <c r="AK73" s="173"/>
      <c r="AL73" s="232"/>
      <c r="AM73" s="173"/>
      <c r="AN73" s="232"/>
      <c r="AO73" s="173"/>
      <c r="AP73" s="232"/>
      <c r="AQ73" s="173"/>
      <c r="AR73" s="232"/>
      <c r="AS73" s="173"/>
      <c r="AT73" s="232"/>
      <c r="AU73" s="173"/>
      <c r="AV73" s="232"/>
      <c r="AW73" s="173"/>
      <c r="AX73" s="232"/>
      <c r="AY73" s="173"/>
      <c r="AZ73" s="232"/>
      <c r="BA73" s="173"/>
      <c r="BB73" s="232"/>
      <c r="BC73" s="173"/>
      <c r="BD73" s="173"/>
      <c r="BE73" s="232"/>
      <c r="BF73" s="173"/>
      <c r="BG73" s="232"/>
      <c r="BH73" s="173"/>
      <c r="BI73" s="232"/>
      <c r="BJ73" s="173"/>
      <c r="BK73" s="232"/>
      <c r="BL73" s="173"/>
    </row>
    <row r="74" spans="2:64" ht="18" customHeight="1" x14ac:dyDescent="0.25">
      <c r="B74" s="527"/>
      <c r="C74" s="532"/>
      <c r="D74" s="31" t="s">
        <v>132</v>
      </c>
      <c r="E74" s="173"/>
      <c r="F74" s="232"/>
      <c r="G74" s="173"/>
      <c r="H74" s="232"/>
      <c r="I74" s="173"/>
      <c r="J74" s="232"/>
      <c r="K74" s="173"/>
      <c r="L74" s="232"/>
      <c r="M74" s="173"/>
      <c r="N74" s="232"/>
      <c r="O74" s="173"/>
      <c r="P74" s="232"/>
      <c r="Q74" s="173"/>
      <c r="R74" s="232"/>
      <c r="S74" s="173"/>
      <c r="T74" s="232"/>
      <c r="U74" s="173"/>
      <c r="V74" s="232"/>
      <c r="W74" s="173"/>
      <c r="X74" s="232"/>
      <c r="Y74" s="173"/>
      <c r="Z74" s="232"/>
      <c r="AA74" s="173"/>
      <c r="AB74" s="232"/>
      <c r="AC74" s="173"/>
      <c r="AD74" s="232"/>
      <c r="AE74" s="173"/>
      <c r="AF74" s="232"/>
      <c r="AG74" s="173"/>
      <c r="AH74" s="232"/>
      <c r="AI74" s="173"/>
      <c r="AJ74" s="232"/>
      <c r="AK74" s="173"/>
      <c r="AL74" s="232"/>
      <c r="AM74" s="173"/>
      <c r="AN74" s="232"/>
      <c r="AO74" s="173"/>
      <c r="AP74" s="232"/>
      <c r="AQ74" s="173"/>
      <c r="AR74" s="232"/>
      <c r="AS74" s="173"/>
      <c r="AT74" s="232"/>
      <c r="AU74" s="173"/>
      <c r="AV74" s="232"/>
      <c r="AW74" s="173"/>
      <c r="AX74" s="232"/>
      <c r="AY74" s="173"/>
      <c r="AZ74" s="232"/>
      <c r="BA74" s="173"/>
      <c r="BB74" s="232"/>
      <c r="BC74" s="173"/>
      <c r="BD74" s="173"/>
      <c r="BE74" s="232"/>
      <c r="BF74" s="173"/>
      <c r="BG74" s="232"/>
      <c r="BH74" s="173"/>
      <c r="BI74" s="232"/>
      <c r="BJ74" s="173"/>
      <c r="BK74" s="232"/>
      <c r="BL74" s="173"/>
    </row>
    <row r="75" spans="2:64" ht="18" customHeight="1" x14ac:dyDescent="0.25">
      <c r="B75" s="527"/>
      <c r="C75" s="532"/>
      <c r="D75" s="31" t="s">
        <v>133</v>
      </c>
      <c r="E75" s="173"/>
      <c r="F75" s="232"/>
      <c r="G75" s="173"/>
      <c r="H75" s="232"/>
      <c r="I75" s="173"/>
      <c r="J75" s="232"/>
      <c r="K75" s="173"/>
      <c r="L75" s="232"/>
      <c r="M75" s="173"/>
      <c r="N75" s="232"/>
      <c r="O75" s="173"/>
      <c r="P75" s="232"/>
      <c r="Q75" s="173"/>
      <c r="R75" s="232"/>
      <c r="S75" s="173"/>
      <c r="T75" s="232"/>
      <c r="U75" s="173"/>
      <c r="V75" s="232"/>
      <c r="W75" s="173"/>
      <c r="X75" s="232"/>
      <c r="Y75" s="173"/>
      <c r="Z75" s="232"/>
      <c r="AA75" s="173"/>
      <c r="AB75" s="232"/>
      <c r="AC75" s="173"/>
      <c r="AD75" s="232"/>
      <c r="AE75" s="173"/>
      <c r="AF75" s="232"/>
      <c r="AG75" s="173"/>
      <c r="AH75" s="232"/>
      <c r="AI75" s="173"/>
      <c r="AJ75" s="232"/>
      <c r="AK75" s="173"/>
      <c r="AL75" s="232"/>
      <c r="AM75" s="173"/>
      <c r="AN75" s="232"/>
      <c r="AO75" s="173"/>
      <c r="AP75" s="232"/>
      <c r="AQ75" s="173"/>
      <c r="AR75" s="232"/>
      <c r="AS75" s="173"/>
      <c r="AT75" s="232"/>
      <c r="AU75" s="173"/>
      <c r="AV75" s="232"/>
      <c r="AW75" s="173"/>
      <c r="AX75" s="232"/>
      <c r="AY75" s="173"/>
      <c r="AZ75" s="232"/>
      <c r="BA75" s="173"/>
      <c r="BB75" s="232"/>
      <c r="BC75" s="173"/>
      <c r="BD75" s="173"/>
      <c r="BE75" s="232"/>
      <c r="BF75" s="173"/>
      <c r="BG75" s="232"/>
      <c r="BH75" s="173"/>
      <c r="BI75" s="232"/>
      <c r="BJ75" s="173"/>
      <c r="BK75" s="232"/>
      <c r="BL75" s="173"/>
    </row>
    <row r="76" spans="2:64" ht="18" customHeight="1" x14ac:dyDescent="0.25">
      <c r="B76" s="527"/>
      <c r="C76" s="532"/>
      <c r="D76" s="31" t="s">
        <v>134</v>
      </c>
      <c r="E76" s="173"/>
      <c r="F76" s="232"/>
      <c r="G76" s="173"/>
      <c r="H76" s="232"/>
      <c r="I76" s="173"/>
      <c r="J76" s="232"/>
      <c r="K76" s="173"/>
      <c r="L76" s="232"/>
      <c r="M76" s="173"/>
      <c r="N76" s="232"/>
      <c r="O76" s="173"/>
      <c r="P76" s="232"/>
      <c r="Q76" s="173"/>
      <c r="R76" s="232"/>
      <c r="S76" s="173"/>
      <c r="T76" s="232"/>
      <c r="U76" s="173"/>
      <c r="V76" s="232"/>
      <c r="W76" s="173"/>
      <c r="X76" s="232"/>
      <c r="Y76" s="173"/>
      <c r="Z76" s="232"/>
      <c r="AA76" s="173"/>
      <c r="AB76" s="232"/>
      <c r="AC76" s="173"/>
      <c r="AD76" s="232"/>
      <c r="AE76" s="173"/>
      <c r="AF76" s="232"/>
      <c r="AG76" s="173"/>
      <c r="AH76" s="232"/>
      <c r="AI76" s="173"/>
      <c r="AJ76" s="232"/>
      <c r="AK76" s="173"/>
      <c r="AL76" s="232"/>
      <c r="AM76" s="173"/>
      <c r="AN76" s="232"/>
      <c r="AO76" s="173"/>
      <c r="AP76" s="232"/>
      <c r="AQ76" s="173"/>
      <c r="AR76" s="232"/>
      <c r="AS76" s="173"/>
      <c r="AT76" s="232"/>
      <c r="AU76" s="173"/>
      <c r="AV76" s="232"/>
      <c r="AW76" s="173"/>
      <c r="AX76" s="232"/>
      <c r="AY76" s="173"/>
      <c r="AZ76" s="232"/>
      <c r="BA76" s="173"/>
      <c r="BB76" s="232"/>
      <c r="BC76" s="173"/>
      <c r="BD76" s="173"/>
      <c r="BE76" s="232"/>
      <c r="BF76" s="173"/>
      <c r="BG76" s="232"/>
      <c r="BH76" s="173"/>
      <c r="BI76" s="232"/>
      <c r="BJ76" s="173"/>
      <c r="BK76" s="232"/>
      <c r="BL76" s="173"/>
    </row>
    <row r="77" spans="2:64" ht="18" customHeight="1" thickBot="1" x14ac:dyDescent="0.3">
      <c r="B77" s="529"/>
      <c r="C77" s="533"/>
      <c r="D77" s="167" t="s">
        <v>135</v>
      </c>
      <c r="E77" s="189"/>
      <c r="F77" s="235"/>
      <c r="G77" s="189"/>
      <c r="H77" s="235"/>
      <c r="I77" s="189"/>
      <c r="J77" s="235"/>
      <c r="K77" s="189"/>
      <c r="L77" s="235"/>
      <c r="M77" s="189"/>
      <c r="N77" s="235"/>
      <c r="O77" s="189"/>
      <c r="P77" s="235"/>
      <c r="Q77" s="189"/>
      <c r="R77" s="235"/>
      <c r="S77" s="189"/>
      <c r="T77" s="235"/>
      <c r="U77" s="189"/>
      <c r="V77" s="235"/>
      <c r="W77" s="189"/>
      <c r="X77" s="235"/>
      <c r="Y77" s="189"/>
      <c r="Z77" s="235"/>
      <c r="AA77" s="189"/>
      <c r="AB77" s="235"/>
      <c r="AC77" s="189"/>
      <c r="AD77" s="235"/>
      <c r="AE77" s="189"/>
      <c r="AF77" s="235"/>
      <c r="AG77" s="189"/>
      <c r="AH77" s="235"/>
      <c r="AI77" s="189"/>
      <c r="AJ77" s="235"/>
      <c r="AK77" s="189"/>
      <c r="AL77" s="235"/>
      <c r="AM77" s="189"/>
      <c r="AN77" s="235"/>
      <c r="AO77" s="189"/>
      <c r="AP77" s="235"/>
      <c r="AQ77" s="189"/>
      <c r="AR77" s="235"/>
      <c r="AS77" s="189"/>
      <c r="AT77" s="235"/>
      <c r="AU77" s="189"/>
      <c r="AV77" s="235"/>
      <c r="AW77" s="189"/>
      <c r="AX77" s="235"/>
      <c r="AY77" s="189"/>
      <c r="AZ77" s="235"/>
      <c r="BA77" s="189"/>
      <c r="BB77" s="235"/>
      <c r="BC77" s="189"/>
      <c r="BD77" s="189"/>
      <c r="BE77" s="235"/>
      <c r="BF77" s="189"/>
      <c r="BG77" s="235"/>
      <c r="BH77" s="189"/>
      <c r="BI77" s="235"/>
      <c r="BJ77" s="189"/>
      <c r="BK77" s="235"/>
      <c r="BL77" s="189"/>
    </row>
    <row r="78" spans="2:64" ht="18" customHeight="1" x14ac:dyDescent="0.25">
      <c r="B78" s="525" t="s">
        <v>8</v>
      </c>
      <c r="C78" s="531"/>
      <c r="D78" s="70" t="s">
        <v>69</v>
      </c>
      <c r="E78" s="22"/>
      <c r="F78" s="222"/>
      <c r="G78" s="22"/>
      <c r="H78" s="222"/>
      <c r="I78" s="22"/>
      <c r="J78" s="222"/>
      <c r="K78" s="22"/>
      <c r="L78" s="222"/>
      <c r="M78" s="22"/>
      <c r="N78" s="222"/>
      <c r="O78" s="22"/>
      <c r="P78" s="222"/>
      <c r="Q78" s="22"/>
      <c r="R78" s="222"/>
      <c r="S78" s="22"/>
      <c r="T78" s="222"/>
      <c r="U78" s="22"/>
      <c r="V78" s="222"/>
      <c r="W78" s="22"/>
      <c r="X78" s="222"/>
      <c r="Y78" s="22"/>
      <c r="Z78" s="222"/>
      <c r="AA78" s="22"/>
      <c r="AB78" s="222"/>
      <c r="AC78" s="22"/>
      <c r="AD78" s="222"/>
      <c r="AE78" s="22"/>
      <c r="AF78" s="222"/>
      <c r="AG78" s="22"/>
      <c r="AH78" s="222"/>
      <c r="AI78" s="22"/>
      <c r="AJ78" s="222"/>
      <c r="AK78" s="22"/>
      <c r="AL78" s="222"/>
      <c r="AM78" s="22"/>
      <c r="AN78" s="222"/>
      <c r="AO78" s="22"/>
      <c r="AP78" s="222"/>
      <c r="AQ78" s="22"/>
      <c r="AR78" s="222"/>
      <c r="AS78" s="22"/>
      <c r="AT78" s="222"/>
      <c r="AU78" s="22"/>
      <c r="AV78" s="222"/>
      <c r="AW78" s="22"/>
      <c r="AX78" s="222"/>
      <c r="AY78" s="22"/>
      <c r="AZ78" s="222"/>
      <c r="BA78" s="22"/>
      <c r="BB78" s="222"/>
      <c r="BC78" s="22"/>
      <c r="BD78" s="22"/>
      <c r="BE78" s="222"/>
      <c r="BF78" s="22"/>
      <c r="BG78" s="222"/>
      <c r="BH78" s="22"/>
      <c r="BI78" s="222"/>
      <c r="BJ78" s="22"/>
      <c r="BK78" s="222"/>
      <c r="BL78" s="22"/>
    </row>
    <row r="79" spans="2:64" ht="18" customHeight="1" thickBot="1" x14ac:dyDescent="0.3">
      <c r="B79" s="527"/>
      <c r="C79" s="532"/>
      <c r="D79" s="28" t="s">
        <v>68</v>
      </c>
      <c r="E79" s="29"/>
      <c r="F79" s="30"/>
      <c r="G79" s="29"/>
      <c r="H79" s="30"/>
      <c r="I79" s="29"/>
      <c r="J79" s="30"/>
      <c r="K79" s="29"/>
      <c r="L79" s="30"/>
      <c r="M79" s="29"/>
      <c r="N79" s="30"/>
      <c r="O79" s="29"/>
      <c r="P79" s="30"/>
      <c r="Q79" s="29"/>
      <c r="R79" s="30"/>
      <c r="S79" s="29"/>
      <c r="T79" s="30"/>
      <c r="U79" s="29"/>
      <c r="V79" s="30"/>
      <c r="W79" s="29"/>
      <c r="X79" s="30"/>
      <c r="Y79" s="29"/>
      <c r="Z79" s="30"/>
      <c r="AA79" s="29"/>
      <c r="AB79" s="30"/>
      <c r="AC79" s="29"/>
      <c r="AD79" s="30"/>
      <c r="AE79" s="29"/>
      <c r="AF79" s="30"/>
      <c r="AG79" s="29"/>
      <c r="AH79" s="30"/>
      <c r="AI79" s="29"/>
      <c r="AJ79" s="30"/>
      <c r="AK79" s="29"/>
      <c r="AL79" s="30"/>
      <c r="AM79" s="29"/>
      <c r="AN79" s="30"/>
      <c r="AO79" s="29"/>
      <c r="AP79" s="30"/>
      <c r="AQ79" s="29"/>
      <c r="AR79" s="30"/>
      <c r="AS79" s="29"/>
      <c r="AT79" s="30"/>
      <c r="AU79" s="29"/>
      <c r="AV79" s="30"/>
      <c r="AW79" s="29"/>
      <c r="AX79" s="30"/>
      <c r="AY79" s="29"/>
      <c r="AZ79" s="30"/>
      <c r="BA79" s="29"/>
      <c r="BB79" s="30"/>
      <c r="BC79" s="29"/>
      <c r="BD79" s="29"/>
      <c r="BE79" s="30"/>
      <c r="BF79" s="29"/>
      <c r="BG79" s="30"/>
      <c r="BH79" s="29"/>
      <c r="BI79" s="30"/>
      <c r="BJ79" s="29"/>
      <c r="BK79" s="30"/>
      <c r="BL79" s="29"/>
    </row>
    <row r="80" spans="2:64" ht="18" customHeight="1" x14ac:dyDescent="0.25">
      <c r="B80" s="525" t="s">
        <v>24</v>
      </c>
      <c r="C80" s="531"/>
      <c r="D80" s="211" t="s">
        <v>58</v>
      </c>
      <c r="E80" s="212"/>
      <c r="F80" s="236"/>
      <c r="G80" s="212"/>
      <c r="H80" s="236"/>
      <c r="I80" s="212"/>
      <c r="J80" s="236"/>
      <c r="K80" s="212"/>
      <c r="L80" s="236"/>
      <c r="M80" s="212"/>
      <c r="N80" s="236"/>
      <c r="O80" s="212"/>
      <c r="P80" s="236"/>
      <c r="Q80" s="212"/>
      <c r="R80" s="236"/>
      <c r="S80" s="212"/>
      <c r="T80" s="236"/>
      <c r="U80" s="212"/>
      <c r="V80" s="236"/>
      <c r="W80" s="212"/>
      <c r="X80" s="236"/>
      <c r="Y80" s="212"/>
      <c r="Z80" s="236"/>
      <c r="AA80" s="212"/>
      <c r="AB80" s="236"/>
      <c r="AC80" s="212"/>
      <c r="AD80" s="236"/>
      <c r="AE80" s="212"/>
      <c r="AF80" s="236"/>
      <c r="AG80" s="212"/>
      <c r="AH80" s="236"/>
      <c r="AI80" s="212"/>
      <c r="AJ80" s="236"/>
      <c r="AK80" s="212"/>
      <c r="AL80" s="236"/>
      <c r="AM80" s="212"/>
      <c r="AN80" s="236"/>
      <c r="AO80" s="212"/>
      <c r="AP80" s="236"/>
      <c r="AQ80" s="212"/>
      <c r="AR80" s="236"/>
      <c r="AS80" s="212"/>
      <c r="AT80" s="236"/>
      <c r="AU80" s="212"/>
      <c r="AV80" s="236"/>
      <c r="AW80" s="212"/>
      <c r="AX80" s="236"/>
      <c r="AY80" s="212"/>
      <c r="AZ80" s="236"/>
      <c r="BA80" s="212"/>
      <c r="BB80" s="236"/>
      <c r="BC80" s="212"/>
      <c r="BD80" s="212"/>
      <c r="BE80" s="236"/>
      <c r="BF80" s="212"/>
      <c r="BG80" s="236"/>
      <c r="BH80" s="212"/>
      <c r="BI80" s="236"/>
      <c r="BJ80" s="212"/>
      <c r="BK80" s="236"/>
      <c r="BL80" s="212"/>
    </row>
    <row r="81" spans="2:64" ht="18" customHeight="1" x14ac:dyDescent="0.25">
      <c r="B81" s="527"/>
      <c r="C81" s="532"/>
      <c r="D81" s="213" t="s">
        <v>136</v>
      </c>
      <c r="E81" s="214">
        <f>COUNT(E86,E99,E112,E126)</f>
        <v>0</v>
      </c>
      <c r="F81" s="237">
        <f t="shared" ref="F81:AH81" si="89">COUNT(F86,F99,F112,F126)</f>
        <v>0</v>
      </c>
      <c r="G81" s="214">
        <f t="shared" si="89"/>
        <v>0</v>
      </c>
      <c r="H81" s="237">
        <f t="shared" si="89"/>
        <v>0</v>
      </c>
      <c r="I81" s="214">
        <f t="shared" si="89"/>
        <v>0</v>
      </c>
      <c r="J81" s="237">
        <f t="shared" si="89"/>
        <v>0</v>
      </c>
      <c r="K81" s="214">
        <f t="shared" si="89"/>
        <v>0</v>
      </c>
      <c r="L81" s="237">
        <f t="shared" si="89"/>
        <v>0</v>
      </c>
      <c r="M81" s="214">
        <f t="shared" si="89"/>
        <v>0</v>
      </c>
      <c r="N81" s="237">
        <f t="shared" si="89"/>
        <v>0</v>
      </c>
      <c r="O81" s="214">
        <f t="shared" si="89"/>
        <v>0</v>
      </c>
      <c r="P81" s="237">
        <f t="shared" si="89"/>
        <v>0</v>
      </c>
      <c r="Q81" s="214">
        <f t="shared" si="89"/>
        <v>0</v>
      </c>
      <c r="R81" s="237">
        <f t="shared" si="89"/>
        <v>0</v>
      </c>
      <c r="S81" s="214">
        <f t="shared" si="89"/>
        <v>0</v>
      </c>
      <c r="T81" s="237">
        <f t="shared" si="89"/>
        <v>0</v>
      </c>
      <c r="U81" s="214">
        <f t="shared" si="89"/>
        <v>0</v>
      </c>
      <c r="V81" s="237">
        <f t="shared" si="89"/>
        <v>0</v>
      </c>
      <c r="W81" s="214">
        <f t="shared" si="89"/>
        <v>0</v>
      </c>
      <c r="X81" s="237">
        <f t="shared" si="89"/>
        <v>0</v>
      </c>
      <c r="Y81" s="214">
        <f t="shared" si="89"/>
        <v>0</v>
      </c>
      <c r="Z81" s="237">
        <f t="shared" si="89"/>
        <v>0</v>
      </c>
      <c r="AA81" s="214">
        <f t="shared" si="89"/>
        <v>0</v>
      </c>
      <c r="AB81" s="237">
        <f t="shared" si="89"/>
        <v>0</v>
      </c>
      <c r="AC81" s="214">
        <f t="shared" si="89"/>
        <v>0</v>
      </c>
      <c r="AD81" s="237">
        <f t="shared" si="89"/>
        <v>0</v>
      </c>
      <c r="AE81" s="214">
        <f t="shared" si="89"/>
        <v>0</v>
      </c>
      <c r="AF81" s="237">
        <f t="shared" si="89"/>
        <v>0</v>
      </c>
      <c r="AG81" s="214">
        <f t="shared" si="89"/>
        <v>0</v>
      </c>
      <c r="AH81" s="237">
        <f t="shared" si="89"/>
        <v>0</v>
      </c>
      <c r="AI81" s="214">
        <f>COUNT(AI86,AI99,AI112,AI126)</f>
        <v>0</v>
      </c>
      <c r="AJ81" s="237">
        <f t="shared" ref="AJ81:BC81" si="90">COUNT(AJ86,AJ99,AJ112,AJ126)</f>
        <v>0</v>
      </c>
      <c r="AK81" s="214">
        <f t="shared" si="90"/>
        <v>0</v>
      </c>
      <c r="AL81" s="237">
        <f t="shared" si="90"/>
        <v>0</v>
      </c>
      <c r="AM81" s="214">
        <f t="shared" si="90"/>
        <v>0</v>
      </c>
      <c r="AN81" s="237">
        <f t="shared" si="90"/>
        <v>0</v>
      </c>
      <c r="AO81" s="214">
        <f t="shared" si="90"/>
        <v>0</v>
      </c>
      <c r="AP81" s="237">
        <f t="shared" si="90"/>
        <v>0</v>
      </c>
      <c r="AQ81" s="214">
        <f t="shared" si="90"/>
        <v>0</v>
      </c>
      <c r="AR81" s="237">
        <f t="shared" si="90"/>
        <v>0</v>
      </c>
      <c r="AS81" s="214">
        <f t="shared" si="90"/>
        <v>0</v>
      </c>
      <c r="AT81" s="237">
        <f t="shared" si="90"/>
        <v>0</v>
      </c>
      <c r="AU81" s="214">
        <f t="shared" si="90"/>
        <v>0</v>
      </c>
      <c r="AV81" s="237">
        <f t="shared" si="90"/>
        <v>0</v>
      </c>
      <c r="AW81" s="214">
        <f t="shared" si="90"/>
        <v>0</v>
      </c>
      <c r="AX81" s="237">
        <f t="shared" si="90"/>
        <v>0</v>
      </c>
      <c r="AY81" s="214">
        <f t="shared" si="90"/>
        <v>0</v>
      </c>
      <c r="AZ81" s="237">
        <f t="shared" si="90"/>
        <v>0</v>
      </c>
      <c r="BA81" s="214">
        <f t="shared" si="90"/>
        <v>0</v>
      </c>
      <c r="BB81" s="237">
        <f t="shared" si="90"/>
        <v>0</v>
      </c>
      <c r="BC81" s="214">
        <f t="shared" si="90"/>
        <v>0</v>
      </c>
      <c r="BD81" s="214">
        <f t="shared" ref="BD81:BL81" si="91">COUNT(BD86,BD99,BD112,BD126)</f>
        <v>0</v>
      </c>
      <c r="BE81" s="237">
        <f t="shared" si="91"/>
        <v>0</v>
      </c>
      <c r="BF81" s="214">
        <f t="shared" si="91"/>
        <v>0</v>
      </c>
      <c r="BG81" s="237">
        <f t="shared" si="91"/>
        <v>0</v>
      </c>
      <c r="BH81" s="214">
        <f t="shared" si="91"/>
        <v>0</v>
      </c>
      <c r="BI81" s="237">
        <f t="shared" si="91"/>
        <v>0</v>
      </c>
      <c r="BJ81" s="214">
        <f t="shared" si="91"/>
        <v>0</v>
      </c>
      <c r="BK81" s="237">
        <f t="shared" si="91"/>
        <v>0</v>
      </c>
      <c r="BL81" s="214">
        <f t="shared" si="91"/>
        <v>0</v>
      </c>
    </row>
    <row r="82" spans="2:64" ht="18" customHeight="1" thickBot="1" x14ac:dyDescent="0.3">
      <c r="B82" s="527"/>
      <c r="C82" s="532"/>
      <c r="D82" s="215" t="s">
        <v>137</v>
      </c>
      <c r="E82" s="216">
        <f>E86+E99+E112+E126</f>
        <v>0</v>
      </c>
      <c r="F82" s="238">
        <f t="shared" ref="F82:AH82" si="92">F86+F99+F112+F126</f>
        <v>0</v>
      </c>
      <c r="G82" s="216">
        <f t="shared" si="92"/>
        <v>0</v>
      </c>
      <c r="H82" s="238">
        <f t="shared" si="92"/>
        <v>0</v>
      </c>
      <c r="I82" s="216">
        <f t="shared" si="92"/>
        <v>0</v>
      </c>
      <c r="J82" s="238">
        <f t="shared" si="92"/>
        <v>0</v>
      </c>
      <c r="K82" s="216">
        <f t="shared" si="92"/>
        <v>0</v>
      </c>
      <c r="L82" s="238">
        <f t="shared" si="92"/>
        <v>0</v>
      </c>
      <c r="M82" s="216">
        <f t="shared" si="92"/>
        <v>0</v>
      </c>
      <c r="N82" s="238">
        <f t="shared" si="92"/>
        <v>0</v>
      </c>
      <c r="O82" s="216">
        <f t="shared" si="92"/>
        <v>0</v>
      </c>
      <c r="P82" s="238">
        <f t="shared" si="92"/>
        <v>0</v>
      </c>
      <c r="Q82" s="216">
        <f t="shared" si="92"/>
        <v>0</v>
      </c>
      <c r="R82" s="238">
        <f t="shared" si="92"/>
        <v>0</v>
      </c>
      <c r="S82" s="216">
        <f t="shared" si="92"/>
        <v>0</v>
      </c>
      <c r="T82" s="238">
        <f t="shared" si="92"/>
        <v>0</v>
      </c>
      <c r="U82" s="216">
        <f t="shared" si="92"/>
        <v>0</v>
      </c>
      <c r="V82" s="238">
        <f t="shared" si="92"/>
        <v>0</v>
      </c>
      <c r="W82" s="216">
        <f t="shared" si="92"/>
        <v>0</v>
      </c>
      <c r="X82" s="238">
        <f t="shared" si="92"/>
        <v>0</v>
      </c>
      <c r="Y82" s="216">
        <f t="shared" si="92"/>
        <v>0</v>
      </c>
      <c r="Z82" s="238">
        <f t="shared" si="92"/>
        <v>0</v>
      </c>
      <c r="AA82" s="216">
        <f t="shared" si="92"/>
        <v>0</v>
      </c>
      <c r="AB82" s="238">
        <f t="shared" si="92"/>
        <v>0</v>
      </c>
      <c r="AC82" s="216">
        <f t="shared" si="92"/>
        <v>0</v>
      </c>
      <c r="AD82" s="238">
        <f t="shared" si="92"/>
        <v>0</v>
      </c>
      <c r="AE82" s="216">
        <f t="shared" si="92"/>
        <v>0</v>
      </c>
      <c r="AF82" s="238">
        <f t="shared" si="92"/>
        <v>0</v>
      </c>
      <c r="AG82" s="216">
        <f t="shared" si="92"/>
        <v>0</v>
      </c>
      <c r="AH82" s="238">
        <f t="shared" si="92"/>
        <v>0</v>
      </c>
      <c r="AI82" s="216">
        <f>AI86+AI99+AI112+AI126</f>
        <v>0</v>
      </c>
      <c r="AJ82" s="238">
        <f t="shared" ref="AJ82:BC82" si="93">AJ86+AJ99+AJ112+AJ126</f>
        <v>0</v>
      </c>
      <c r="AK82" s="216">
        <f t="shared" si="93"/>
        <v>0</v>
      </c>
      <c r="AL82" s="238">
        <f t="shared" si="93"/>
        <v>0</v>
      </c>
      <c r="AM82" s="216">
        <f t="shared" si="93"/>
        <v>0</v>
      </c>
      <c r="AN82" s="238">
        <f t="shared" si="93"/>
        <v>0</v>
      </c>
      <c r="AO82" s="216">
        <f t="shared" si="93"/>
        <v>0</v>
      </c>
      <c r="AP82" s="238">
        <f t="shared" si="93"/>
        <v>0</v>
      </c>
      <c r="AQ82" s="216">
        <f t="shared" si="93"/>
        <v>0</v>
      </c>
      <c r="AR82" s="238">
        <f t="shared" si="93"/>
        <v>0</v>
      </c>
      <c r="AS82" s="216">
        <f t="shared" si="93"/>
        <v>0</v>
      </c>
      <c r="AT82" s="238">
        <f t="shared" si="93"/>
        <v>0</v>
      </c>
      <c r="AU82" s="216">
        <f t="shared" si="93"/>
        <v>0</v>
      </c>
      <c r="AV82" s="238">
        <f t="shared" si="93"/>
        <v>0</v>
      </c>
      <c r="AW82" s="216">
        <f t="shared" si="93"/>
        <v>0</v>
      </c>
      <c r="AX82" s="238">
        <f t="shared" si="93"/>
        <v>0</v>
      </c>
      <c r="AY82" s="216">
        <f t="shared" si="93"/>
        <v>0</v>
      </c>
      <c r="AZ82" s="238">
        <f t="shared" si="93"/>
        <v>0</v>
      </c>
      <c r="BA82" s="216">
        <f t="shared" si="93"/>
        <v>0</v>
      </c>
      <c r="BB82" s="238">
        <f t="shared" si="93"/>
        <v>0</v>
      </c>
      <c r="BC82" s="216">
        <f t="shared" si="93"/>
        <v>0</v>
      </c>
      <c r="BD82" s="216">
        <f t="shared" ref="BD82:BL82" si="94">BD86+BD99+BD112+BD126</f>
        <v>0</v>
      </c>
      <c r="BE82" s="238">
        <f t="shared" si="94"/>
        <v>0</v>
      </c>
      <c r="BF82" s="216">
        <f t="shared" si="94"/>
        <v>0</v>
      </c>
      <c r="BG82" s="238">
        <f t="shared" si="94"/>
        <v>0</v>
      </c>
      <c r="BH82" s="216">
        <f t="shared" si="94"/>
        <v>0</v>
      </c>
      <c r="BI82" s="238">
        <f t="shared" si="94"/>
        <v>0</v>
      </c>
      <c r="BJ82" s="216">
        <f t="shared" si="94"/>
        <v>0</v>
      </c>
      <c r="BK82" s="238">
        <f t="shared" si="94"/>
        <v>0</v>
      </c>
      <c r="BL82" s="216">
        <f t="shared" si="94"/>
        <v>0</v>
      </c>
    </row>
    <row r="83" spans="2:64" ht="18" customHeight="1" x14ac:dyDescent="0.25">
      <c r="B83" s="527"/>
      <c r="C83" s="532"/>
      <c r="D83" s="70" t="s">
        <v>277</v>
      </c>
      <c r="E83" s="192"/>
      <c r="F83" s="239"/>
      <c r="G83" s="192"/>
      <c r="H83" s="239"/>
      <c r="I83" s="192"/>
      <c r="J83" s="239"/>
      <c r="K83" s="192"/>
      <c r="L83" s="239"/>
      <c r="M83" s="192"/>
      <c r="N83" s="239"/>
      <c r="O83" s="192"/>
      <c r="P83" s="239"/>
      <c r="Q83" s="192"/>
      <c r="R83" s="239"/>
      <c r="S83" s="192"/>
      <c r="T83" s="239"/>
      <c r="U83" s="192"/>
      <c r="V83" s="239"/>
      <c r="W83" s="192"/>
      <c r="X83" s="239"/>
      <c r="Y83" s="192"/>
      <c r="Z83" s="239"/>
      <c r="AA83" s="192"/>
      <c r="AB83" s="239"/>
      <c r="AC83" s="192"/>
      <c r="AD83" s="239"/>
      <c r="AE83" s="192"/>
      <c r="AF83" s="239"/>
      <c r="AG83" s="192"/>
      <c r="AH83" s="239"/>
      <c r="AI83" s="192"/>
      <c r="AJ83" s="239"/>
      <c r="AK83" s="192"/>
      <c r="AL83" s="239"/>
      <c r="AM83" s="192"/>
      <c r="AN83" s="239"/>
      <c r="AO83" s="192"/>
      <c r="AP83" s="239"/>
      <c r="AQ83" s="192"/>
      <c r="AR83" s="239"/>
      <c r="AS83" s="192"/>
      <c r="AT83" s="239"/>
      <c r="AU83" s="192"/>
      <c r="AV83" s="239"/>
      <c r="AW83" s="192"/>
      <c r="AX83" s="239"/>
      <c r="AY83" s="192"/>
      <c r="AZ83" s="239"/>
      <c r="BA83" s="192"/>
      <c r="BB83" s="239"/>
      <c r="BC83" s="192"/>
      <c r="BD83" s="192"/>
      <c r="BE83" s="239"/>
      <c r="BF83" s="192"/>
      <c r="BG83" s="239"/>
      <c r="BH83" s="192"/>
      <c r="BI83" s="239"/>
      <c r="BJ83" s="192"/>
      <c r="BK83" s="239"/>
      <c r="BL83" s="192"/>
    </row>
    <row r="84" spans="2:64" ht="18" customHeight="1" x14ac:dyDescent="0.25">
      <c r="B84" s="527"/>
      <c r="C84" s="532"/>
      <c r="D84" s="23" t="s">
        <v>278</v>
      </c>
      <c r="E84" s="191"/>
      <c r="F84" s="240"/>
      <c r="G84" s="191"/>
      <c r="H84" s="240"/>
      <c r="I84" s="191"/>
      <c r="J84" s="240"/>
      <c r="K84" s="191"/>
      <c r="L84" s="240"/>
      <c r="M84" s="191"/>
      <c r="N84" s="240"/>
      <c r="O84" s="191"/>
      <c r="P84" s="240"/>
      <c r="Q84" s="191"/>
      <c r="R84" s="240"/>
      <c r="S84" s="191"/>
      <c r="T84" s="240"/>
      <c r="U84" s="191"/>
      <c r="V84" s="240"/>
      <c r="W84" s="191"/>
      <c r="X84" s="240"/>
      <c r="Y84" s="191"/>
      <c r="Z84" s="240"/>
      <c r="AA84" s="191"/>
      <c r="AB84" s="240"/>
      <c r="AC84" s="191"/>
      <c r="AD84" s="240"/>
      <c r="AE84" s="191"/>
      <c r="AF84" s="240"/>
      <c r="AG84" s="191"/>
      <c r="AH84" s="240"/>
      <c r="AI84" s="191"/>
      <c r="AJ84" s="240"/>
      <c r="AK84" s="191"/>
      <c r="AL84" s="240"/>
      <c r="AM84" s="191"/>
      <c r="AN84" s="240"/>
      <c r="AO84" s="191"/>
      <c r="AP84" s="240"/>
      <c r="AQ84" s="191"/>
      <c r="AR84" s="240"/>
      <c r="AS84" s="191"/>
      <c r="AT84" s="240"/>
      <c r="AU84" s="191"/>
      <c r="AV84" s="240"/>
      <c r="AW84" s="191"/>
      <c r="AX84" s="240"/>
      <c r="AY84" s="191"/>
      <c r="AZ84" s="240"/>
      <c r="BA84" s="191"/>
      <c r="BB84" s="240"/>
      <c r="BC84" s="191"/>
      <c r="BD84" s="191"/>
      <c r="BE84" s="240"/>
      <c r="BF84" s="191"/>
      <c r="BG84" s="240"/>
      <c r="BH84" s="191"/>
      <c r="BI84" s="240"/>
      <c r="BJ84" s="191"/>
      <c r="BK84" s="240"/>
      <c r="BL84" s="191"/>
    </row>
    <row r="85" spans="2:64" ht="18" customHeight="1" x14ac:dyDescent="0.25">
      <c r="B85" s="527"/>
      <c r="C85" s="532"/>
      <c r="D85" s="23" t="s">
        <v>138</v>
      </c>
      <c r="E85" s="179"/>
      <c r="F85" s="241"/>
      <c r="G85" s="179"/>
      <c r="H85" s="241"/>
      <c r="I85" s="179"/>
      <c r="J85" s="241"/>
      <c r="K85" s="179"/>
      <c r="L85" s="241"/>
      <c r="M85" s="179"/>
      <c r="N85" s="241"/>
      <c r="O85" s="179"/>
      <c r="P85" s="241"/>
      <c r="Q85" s="179"/>
      <c r="R85" s="241"/>
      <c r="S85" s="179"/>
      <c r="T85" s="241"/>
      <c r="U85" s="179"/>
      <c r="V85" s="241"/>
      <c r="W85" s="179"/>
      <c r="X85" s="241"/>
      <c r="Y85" s="179"/>
      <c r="Z85" s="241"/>
      <c r="AA85" s="179"/>
      <c r="AB85" s="241"/>
      <c r="AC85" s="179"/>
      <c r="AD85" s="241"/>
      <c r="AE85" s="179"/>
      <c r="AF85" s="241"/>
      <c r="AG85" s="179"/>
      <c r="AH85" s="241"/>
      <c r="AI85" s="179"/>
      <c r="AJ85" s="241"/>
      <c r="AK85" s="179"/>
      <c r="AL85" s="241"/>
      <c r="AM85" s="179"/>
      <c r="AN85" s="241"/>
      <c r="AO85" s="179"/>
      <c r="AP85" s="241"/>
      <c r="AQ85" s="179"/>
      <c r="AR85" s="241"/>
      <c r="AS85" s="179"/>
      <c r="AT85" s="241"/>
      <c r="AU85" s="179"/>
      <c r="AV85" s="241"/>
      <c r="AW85" s="179"/>
      <c r="AX85" s="241"/>
      <c r="AY85" s="179"/>
      <c r="AZ85" s="241"/>
      <c r="BA85" s="179"/>
      <c r="BB85" s="241"/>
      <c r="BC85" s="179"/>
      <c r="BD85" s="179"/>
      <c r="BE85" s="241"/>
      <c r="BF85" s="179"/>
      <c r="BG85" s="241"/>
      <c r="BH85" s="179"/>
      <c r="BI85" s="241"/>
      <c r="BJ85" s="179"/>
      <c r="BK85" s="241"/>
      <c r="BL85" s="179"/>
    </row>
    <row r="86" spans="2:64" ht="18" customHeight="1" x14ac:dyDescent="0.25">
      <c r="B86" s="527"/>
      <c r="C86" s="532"/>
      <c r="D86" s="23" t="s">
        <v>35</v>
      </c>
      <c r="E86" s="179"/>
      <c r="F86" s="241"/>
      <c r="G86" s="179"/>
      <c r="H86" s="241"/>
      <c r="I86" s="179"/>
      <c r="J86" s="241"/>
      <c r="K86" s="179"/>
      <c r="L86" s="241"/>
      <c r="M86" s="179"/>
      <c r="N86" s="241"/>
      <c r="O86" s="179"/>
      <c r="P86" s="241"/>
      <c r="Q86" s="179"/>
      <c r="R86" s="241"/>
      <c r="S86" s="179"/>
      <c r="T86" s="241"/>
      <c r="U86" s="179"/>
      <c r="V86" s="241"/>
      <c r="W86" s="179"/>
      <c r="X86" s="241"/>
      <c r="Y86" s="179"/>
      <c r="Z86" s="241"/>
      <c r="AA86" s="179"/>
      <c r="AB86" s="241"/>
      <c r="AC86" s="179"/>
      <c r="AD86" s="241"/>
      <c r="AE86" s="179"/>
      <c r="AF86" s="241"/>
      <c r="AG86" s="179"/>
      <c r="AH86" s="241"/>
      <c r="AI86" s="179"/>
      <c r="AJ86" s="241"/>
      <c r="AK86" s="179"/>
      <c r="AL86" s="241"/>
      <c r="AM86" s="179"/>
      <c r="AN86" s="241"/>
      <c r="AO86" s="179"/>
      <c r="AP86" s="241"/>
      <c r="AQ86" s="179"/>
      <c r="AR86" s="241"/>
      <c r="AS86" s="179"/>
      <c r="AT86" s="241"/>
      <c r="AU86" s="179"/>
      <c r="AV86" s="241"/>
      <c r="AW86" s="179"/>
      <c r="AX86" s="241"/>
      <c r="AY86" s="179"/>
      <c r="AZ86" s="241"/>
      <c r="BA86" s="179"/>
      <c r="BB86" s="241"/>
      <c r="BC86" s="179"/>
      <c r="BD86" s="179"/>
      <c r="BE86" s="241"/>
      <c r="BF86" s="179"/>
      <c r="BG86" s="241"/>
      <c r="BH86" s="179"/>
      <c r="BI86" s="241"/>
      <c r="BJ86" s="179"/>
      <c r="BK86" s="241"/>
      <c r="BL86" s="179"/>
    </row>
    <row r="87" spans="2:64" ht="18" customHeight="1" x14ac:dyDescent="0.25">
      <c r="B87" s="527"/>
      <c r="C87" s="532"/>
      <c r="D87" s="23" t="s">
        <v>139</v>
      </c>
      <c r="E87" s="179"/>
      <c r="F87" s="241"/>
      <c r="G87" s="179"/>
      <c r="H87" s="241"/>
      <c r="I87" s="179"/>
      <c r="J87" s="241"/>
      <c r="K87" s="179"/>
      <c r="L87" s="241"/>
      <c r="M87" s="179"/>
      <c r="N87" s="241"/>
      <c r="O87" s="179"/>
      <c r="P87" s="241"/>
      <c r="Q87" s="179"/>
      <c r="R87" s="241"/>
      <c r="S87" s="179"/>
      <c r="T87" s="241"/>
      <c r="U87" s="179"/>
      <c r="V87" s="241"/>
      <c r="W87" s="179"/>
      <c r="X87" s="241"/>
      <c r="Y87" s="179"/>
      <c r="Z87" s="241"/>
      <c r="AA87" s="179"/>
      <c r="AB87" s="241"/>
      <c r="AC87" s="179"/>
      <c r="AD87" s="241"/>
      <c r="AE87" s="179"/>
      <c r="AF87" s="241"/>
      <c r="AG87" s="179"/>
      <c r="AH87" s="241"/>
      <c r="AI87" s="179"/>
      <c r="AJ87" s="241"/>
      <c r="AK87" s="179"/>
      <c r="AL87" s="241"/>
      <c r="AM87" s="179"/>
      <c r="AN87" s="241"/>
      <c r="AO87" s="179"/>
      <c r="AP87" s="241"/>
      <c r="AQ87" s="179"/>
      <c r="AR87" s="241"/>
      <c r="AS87" s="179"/>
      <c r="AT87" s="241"/>
      <c r="AU87" s="179"/>
      <c r="AV87" s="241"/>
      <c r="AW87" s="179"/>
      <c r="AX87" s="241"/>
      <c r="AY87" s="179"/>
      <c r="AZ87" s="241"/>
      <c r="BA87" s="179"/>
      <c r="BB87" s="241"/>
      <c r="BC87" s="179"/>
      <c r="BD87" s="179"/>
      <c r="BE87" s="241"/>
      <c r="BF87" s="179"/>
      <c r="BG87" s="241"/>
      <c r="BH87" s="179"/>
      <c r="BI87" s="241"/>
      <c r="BJ87" s="179"/>
      <c r="BK87" s="241"/>
      <c r="BL87" s="179"/>
    </row>
    <row r="88" spans="2:64" ht="18" customHeight="1" x14ac:dyDescent="0.25">
      <c r="B88" s="527"/>
      <c r="C88" s="532"/>
      <c r="D88" s="23" t="s">
        <v>140</v>
      </c>
      <c r="E88" s="179"/>
      <c r="F88" s="241"/>
      <c r="G88" s="179"/>
      <c r="H88" s="241"/>
      <c r="I88" s="179"/>
      <c r="J88" s="241"/>
      <c r="K88" s="179"/>
      <c r="L88" s="241"/>
      <c r="M88" s="179"/>
      <c r="N88" s="241"/>
      <c r="O88" s="179"/>
      <c r="P88" s="241"/>
      <c r="Q88" s="179"/>
      <c r="R88" s="241"/>
      <c r="S88" s="179"/>
      <c r="T88" s="241"/>
      <c r="U88" s="179"/>
      <c r="V88" s="241"/>
      <c r="W88" s="179"/>
      <c r="X88" s="241"/>
      <c r="Y88" s="179"/>
      <c r="Z88" s="241"/>
      <c r="AA88" s="179"/>
      <c r="AB88" s="241"/>
      <c r="AC88" s="179"/>
      <c r="AD88" s="241"/>
      <c r="AE88" s="179"/>
      <c r="AF88" s="241"/>
      <c r="AG88" s="179"/>
      <c r="AH88" s="241"/>
      <c r="AI88" s="179"/>
      <c r="AJ88" s="241"/>
      <c r="AK88" s="179"/>
      <c r="AL88" s="241"/>
      <c r="AM88" s="179"/>
      <c r="AN88" s="241"/>
      <c r="AO88" s="179"/>
      <c r="AP88" s="241"/>
      <c r="AQ88" s="179"/>
      <c r="AR88" s="241"/>
      <c r="AS88" s="179"/>
      <c r="AT88" s="241"/>
      <c r="AU88" s="179"/>
      <c r="AV88" s="241"/>
      <c r="AW88" s="179"/>
      <c r="AX88" s="241"/>
      <c r="AY88" s="179"/>
      <c r="AZ88" s="241"/>
      <c r="BA88" s="179"/>
      <c r="BB88" s="241"/>
      <c r="BC88" s="179"/>
      <c r="BD88" s="179"/>
      <c r="BE88" s="241"/>
      <c r="BF88" s="179"/>
      <c r="BG88" s="241"/>
      <c r="BH88" s="179"/>
      <c r="BI88" s="241"/>
      <c r="BJ88" s="179"/>
      <c r="BK88" s="241"/>
      <c r="BL88" s="179"/>
    </row>
    <row r="89" spans="2:64" ht="18" customHeight="1" x14ac:dyDescent="0.25">
      <c r="B89" s="527"/>
      <c r="C89" s="532"/>
      <c r="D89" s="23" t="s">
        <v>141</v>
      </c>
      <c r="E89" s="179"/>
      <c r="F89" s="241"/>
      <c r="G89" s="179"/>
      <c r="H89" s="241"/>
      <c r="I89" s="179"/>
      <c r="J89" s="241"/>
      <c r="K89" s="179"/>
      <c r="L89" s="241"/>
      <c r="M89" s="179"/>
      <c r="N89" s="241"/>
      <c r="O89" s="179"/>
      <c r="P89" s="241"/>
      <c r="Q89" s="179"/>
      <c r="R89" s="241"/>
      <c r="S89" s="179"/>
      <c r="T89" s="241"/>
      <c r="U89" s="179"/>
      <c r="V89" s="241"/>
      <c r="W89" s="179"/>
      <c r="X89" s="241"/>
      <c r="Y89" s="179"/>
      <c r="Z89" s="241"/>
      <c r="AA89" s="179"/>
      <c r="AB89" s="241"/>
      <c r="AC89" s="179"/>
      <c r="AD89" s="241"/>
      <c r="AE89" s="179"/>
      <c r="AF89" s="241"/>
      <c r="AG89" s="179"/>
      <c r="AH89" s="241"/>
      <c r="AI89" s="179"/>
      <c r="AJ89" s="241"/>
      <c r="AK89" s="179"/>
      <c r="AL89" s="241"/>
      <c r="AM89" s="179"/>
      <c r="AN89" s="241"/>
      <c r="AO89" s="179"/>
      <c r="AP89" s="241"/>
      <c r="AQ89" s="179"/>
      <c r="AR89" s="241"/>
      <c r="AS89" s="179"/>
      <c r="AT89" s="241"/>
      <c r="AU89" s="179"/>
      <c r="AV89" s="241"/>
      <c r="AW89" s="179"/>
      <c r="AX89" s="241"/>
      <c r="AY89" s="179"/>
      <c r="AZ89" s="241"/>
      <c r="BA89" s="179"/>
      <c r="BB89" s="241"/>
      <c r="BC89" s="179"/>
      <c r="BD89" s="179"/>
      <c r="BE89" s="241"/>
      <c r="BF89" s="179"/>
      <c r="BG89" s="241"/>
      <c r="BH89" s="179"/>
      <c r="BI89" s="241"/>
      <c r="BJ89" s="179"/>
      <c r="BK89" s="241"/>
      <c r="BL89" s="179"/>
    </row>
    <row r="90" spans="2:64" ht="18" customHeight="1" x14ac:dyDescent="0.25">
      <c r="B90" s="527"/>
      <c r="C90" s="532"/>
      <c r="D90" s="23" t="s">
        <v>142</v>
      </c>
      <c r="E90" s="179"/>
      <c r="F90" s="241"/>
      <c r="G90" s="179"/>
      <c r="H90" s="241"/>
      <c r="I90" s="179"/>
      <c r="J90" s="241"/>
      <c r="K90" s="179"/>
      <c r="L90" s="241"/>
      <c r="M90" s="179"/>
      <c r="N90" s="241"/>
      <c r="O90" s="179"/>
      <c r="P90" s="241"/>
      <c r="Q90" s="179"/>
      <c r="R90" s="241"/>
      <c r="S90" s="179"/>
      <c r="T90" s="241"/>
      <c r="U90" s="179"/>
      <c r="V90" s="241"/>
      <c r="W90" s="179"/>
      <c r="X90" s="241"/>
      <c r="Y90" s="179"/>
      <c r="Z90" s="241"/>
      <c r="AA90" s="179"/>
      <c r="AB90" s="241"/>
      <c r="AC90" s="179"/>
      <c r="AD90" s="241"/>
      <c r="AE90" s="179"/>
      <c r="AF90" s="241"/>
      <c r="AG90" s="179"/>
      <c r="AH90" s="241"/>
      <c r="AI90" s="179"/>
      <c r="AJ90" s="241"/>
      <c r="AK90" s="179"/>
      <c r="AL90" s="241"/>
      <c r="AM90" s="179"/>
      <c r="AN90" s="241"/>
      <c r="AO90" s="179"/>
      <c r="AP90" s="241"/>
      <c r="AQ90" s="179"/>
      <c r="AR90" s="241"/>
      <c r="AS90" s="179"/>
      <c r="AT90" s="241"/>
      <c r="AU90" s="179"/>
      <c r="AV90" s="241"/>
      <c r="AW90" s="179"/>
      <c r="AX90" s="241"/>
      <c r="AY90" s="179"/>
      <c r="AZ90" s="241"/>
      <c r="BA90" s="179"/>
      <c r="BB90" s="241"/>
      <c r="BC90" s="179"/>
      <c r="BD90" s="179"/>
      <c r="BE90" s="241"/>
      <c r="BF90" s="179"/>
      <c r="BG90" s="241"/>
      <c r="BH90" s="179"/>
      <c r="BI90" s="241"/>
      <c r="BJ90" s="179"/>
      <c r="BK90" s="241"/>
      <c r="BL90" s="179"/>
    </row>
    <row r="91" spans="2:64" ht="18" customHeight="1" x14ac:dyDescent="0.25">
      <c r="B91" s="527"/>
      <c r="C91" s="532"/>
      <c r="D91" s="23" t="s">
        <v>41</v>
      </c>
      <c r="E91" s="179"/>
      <c r="F91" s="241"/>
      <c r="G91" s="179"/>
      <c r="H91" s="241"/>
      <c r="I91" s="179"/>
      <c r="J91" s="241"/>
      <c r="K91" s="179"/>
      <c r="L91" s="241"/>
      <c r="M91" s="179"/>
      <c r="N91" s="241"/>
      <c r="O91" s="179"/>
      <c r="P91" s="241"/>
      <c r="Q91" s="179"/>
      <c r="R91" s="241"/>
      <c r="S91" s="179"/>
      <c r="T91" s="241"/>
      <c r="U91" s="179"/>
      <c r="V91" s="241"/>
      <c r="W91" s="179"/>
      <c r="X91" s="241"/>
      <c r="Y91" s="179"/>
      <c r="Z91" s="241"/>
      <c r="AA91" s="179"/>
      <c r="AB91" s="241"/>
      <c r="AC91" s="179"/>
      <c r="AD91" s="241"/>
      <c r="AE91" s="179"/>
      <c r="AF91" s="241"/>
      <c r="AG91" s="179"/>
      <c r="AH91" s="241"/>
      <c r="AI91" s="179"/>
      <c r="AJ91" s="241"/>
      <c r="AK91" s="179"/>
      <c r="AL91" s="241"/>
      <c r="AM91" s="179"/>
      <c r="AN91" s="241"/>
      <c r="AO91" s="179"/>
      <c r="AP91" s="241"/>
      <c r="AQ91" s="179"/>
      <c r="AR91" s="241"/>
      <c r="AS91" s="179"/>
      <c r="AT91" s="241"/>
      <c r="AU91" s="179"/>
      <c r="AV91" s="241"/>
      <c r="AW91" s="179"/>
      <c r="AX91" s="241"/>
      <c r="AY91" s="179"/>
      <c r="AZ91" s="241"/>
      <c r="BA91" s="179"/>
      <c r="BB91" s="241"/>
      <c r="BC91" s="179"/>
      <c r="BD91" s="179"/>
      <c r="BE91" s="241"/>
      <c r="BF91" s="179"/>
      <c r="BG91" s="241"/>
      <c r="BH91" s="179"/>
      <c r="BI91" s="241"/>
      <c r="BJ91" s="179"/>
      <c r="BK91" s="241"/>
      <c r="BL91" s="179"/>
    </row>
    <row r="92" spans="2:64" ht="18" customHeight="1" x14ac:dyDescent="0.25">
      <c r="B92" s="527"/>
      <c r="C92" s="532"/>
      <c r="D92" s="23" t="s">
        <v>143</v>
      </c>
      <c r="E92" s="179"/>
      <c r="F92" s="241"/>
      <c r="G92" s="179"/>
      <c r="H92" s="241"/>
      <c r="I92" s="179"/>
      <c r="J92" s="241"/>
      <c r="K92" s="179"/>
      <c r="L92" s="241"/>
      <c r="M92" s="179"/>
      <c r="N92" s="241"/>
      <c r="O92" s="179"/>
      <c r="P92" s="241"/>
      <c r="Q92" s="179"/>
      <c r="R92" s="241"/>
      <c r="S92" s="179"/>
      <c r="T92" s="241"/>
      <c r="U92" s="179"/>
      <c r="V92" s="241"/>
      <c r="W92" s="179"/>
      <c r="X92" s="241"/>
      <c r="Y92" s="179"/>
      <c r="Z92" s="241"/>
      <c r="AA92" s="179"/>
      <c r="AB92" s="241"/>
      <c r="AC92" s="179"/>
      <c r="AD92" s="241"/>
      <c r="AE92" s="179"/>
      <c r="AF92" s="241"/>
      <c r="AG92" s="179"/>
      <c r="AH92" s="241"/>
      <c r="AI92" s="179"/>
      <c r="AJ92" s="241"/>
      <c r="AK92" s="179"/>
      <c r="AL92" s="241"/>
      <c r="AM92" s="179"/>
      <c r="AN92" s="241"/>
      <c r="AO92" s="179"/>
      <c r="AP92" s="241"/>
      <c r="AQ92" s="179"/>
      <c r="AR92" s="241"/>
      <c r="AS92" s="179"/>
      <c r="AT92" s="241"/>
      <c r="AU92" s="179"/>
      <c r="AV92" s="241"/>
      <c r="AW92" s="179"/>
      <c r="AX92" s="241"/>
      <c r="AY92" s="179"/>
      <c r="AZ92" s="241"/>
      <c r="BA92" s="179"/>
      <c r="BB92" s="241"/>
      <c r="BC92" s="179"/>
      <c r="BD92" s="179"/>
      <c r="BE92" s="241"/>
      <c r="BF92" s="179"/>
      <c r="BG92" s="241"/>
      <c r="BH92" s="179"/>
      <c r="BI92" s="241"/>
      <c r="BJ92" s="179"/>
      <c r="BK92" s="241"/>
      <c r="BL92" s="179"/>
    </row>
    <row r="93" spans="2:64" ht="18" customHeight="1" x14ac:dyDescent="0.25">
      <c r="B93" s="527"/>
      <c r="C93" s="532"/>
      <c r="D93" s="23" t="s">
        <v>144</v>
      </c>
      <c r="E93" s="179"/>
      <c r="F93" s="241"/>
      <c r="G93" s="179"/>
      <c r="H93" s="241"/>
      <c r="I93" s="179"/>
      <c r="J93" s="241"/>
      <c r="K93" s="179"/>
      <c r="L93" s="241"/>
      <c r="M93" s="179"/>
      <c r="N93" s="241"/>
      <c r="O93" s="179"/>
      <c r="P93" s="241"/>
      <c r="Q93" s="179"/>
      <c r="R93" s="241"/>
      <c r="S93" s="179"/>
      <c r="T93" s="241"/>
      <c r="U93" s="179"/>
      <c r="V93" s="241"/>
      <c r="W93" s="179"/>
      <c r="X93" s="241"/>
      <c r="Y93" s="179"/>
      <c r="Z93" s="241"/>
      <c r="AA93" s="179"/>
      <c r="AB93" s="241"/>
      <c r="AC93" s="179"/>
      <c r="AD93" s="241"/>
      <c r="AE93" s="179"/>
      <c r="AF93" s="241"/>
      <c r="AG93" s="179"/>
      <c r="AH93" s="241"/>
      <c r="AI93" s="179"/>
      <c r="AJ93" s="241"/>
      <c r="AK93" s="179"/>
      <c r="AL93" s="241"/>
      <c r="AM93" s="179"/>
      <c r="AN93" s="241"/>
      <c r="AO93" s="179"/>
      <c r="AP93" s="241"/>
      <c r="AQ93" s="179"/>
      <c r="AR93" s="241"/>
      <c r="AS93" s="179"/>
      <c r="AT93" s="241"/>
      <c r="AU93" s="179"/>
      <c r="AV93" s="241"/>
      <c r="AW93" s="179"/>
      <c r="AX93" s="241"/>
      <c r="AY93" s="179"/>
      <c r="AZ93" s="241"/>
      <c r="BA93" s="179"/>
      <c r="BB93" s="241"/>
      <c r="BC93" s="179"/>
      <c r="BD93" s="179"/>
      <c r="BE93" s="241"/>
      <c r="BF93" s="179"/>
      <c r="BG93" s="241"/>
      <c r="BH93" s="179"/>
      <c r="BI93" s="241"/>
      <c r="BJ93" s="179"/>
      <c r="BK93" s="241"/>
      <c r="BL93" s="179"/>
    </row>
    <row r="94" spans="2:64" ht="18" customHeight="1" x14ac:dyDescent="0.25">
      <c r="B94" s="527"/>
      <c r="C94" s="532"/>
      <c r="D94" s="23" t="s">
        <v>145</v>
      </c>
      <c r="E94" s="193"/>
      <c r="F94" s="242"/>
      <c r="G94" s="193"/>
      <c r="H94" s="242"/>
      <c r="I94" s="193"/>
      <c r="J94" s="242"/>
      <c r="K94" s="193"/>
      <c r="L94" s="242"/>
      <c r="M94" s="193"/>
      <c r="N94" s="242"/>
      <c r="O94" s="193"/>
      <c r="P94" s="242"/>
      <c r="Q94" s="193"/>
      <c r="R94" s="242"/>
      <c r="S94" s="193"/>
      <c r="T94" s="242"/>
      <c r="U94" s="193"/>
      <c r="V94" s="242"/>
      <c r="W94" s="193"/>
      <c r="X94" s="242"/>
      <c r="Y94" s="193"/>
      <c r="Z94" s="242"/>
      <c r="AA94" s="193"/>
      <c r="AB94" s="242"/>
      <c r="AC94" s="193"/>
      <c r="AD94" s="242"/>
      <c r="AE94" s="193"/>
      <c r="AF94" s="242"/>
      <c r="AG94" s="193"/>
      <c r="AH94" s="242"/>
      <c r="AI94" s="193"/>
      <c r="AJ94" s="242"/>
      <c r="AK94" s="193"/>
      <c r="AL94" s="242"/>
      <c r="AM94" s="193"/>
      <c r="AN94" s="242"/>
      <c r="AO94" s="193"/>
      <c r="AP94" s="242"/>
      <c r="AQ94" s="193"/>
      <c r="AR94" s="242"/>
      <c r="AS94" s="193"/>
      <c r="AT94" s="242"/>
      <c r="AU94" s="193"/>
      <c r="AV94" s="242"/>
      <c r="AW94" s="193"/>
      <c r="AX94" s="242"/>
      <c r="AY94" s="193"/>
      <c r="AZ94" s="242"/>
      <c r="BA94" s="193"/>
      <c r="BB94" s="242"/>
      <c r="BC94" s="193"/>
      <c r="BD94" s="193"/>
      <c r="BE94" s="242"/>
      <c r="BF94" s="193"/>
      <c r="BG94" s="242"/>
      <c r="BH94" s="193"/>
      <c r="BI94" s="242"/>
      <c r="BJ94" s="193"/>
      <c r="BK94" s="242"/>
      <c r="BL94" s="193"/>
    </row>
    <row r="95" spans="2:64" ht="18" customHeight="1" thickBot="1" x14ac:dyDescent="0.3">
      <c r="B95" s="527"/>
      <c r="C95" s="532"/>
      <c r="D95" s="28" t="s">
        <v>146</v>
      </c>
      <c r="E95" s="194" t="e">
        <f>E86/E91</f>
        <v>#DIV/0!</v>
      </c>
      <c r="F95" s="243" t="e">
        <f t="shared" ref="F95:AH95" si="95">F86/F91</f>
        <v>#DIV/0!</v>
      </c>
      <c r="G95" s="194" t="e">
        <f t="shared" si="95"/>
        <v>#DIV/0!</v>
      </c>
      <c r="H95" s="243" t="e">
        <f t="shared" si="95"/>
        <v>#DIV/0!</v>
      </c>
      <c r="I95" s="194" t="e">
        <f t="shared" si="95"/>
        <v>#DIV/0!</v>
      </c>
      <c r="J95" s="243" t="e">
        <f t="shared" si="95"/>
        <v>#DIV/0!</v>
      </c>
      <c r="K95" s="194" t="e">
        <f t="shared" si="95"/>
        <v>#DIV/0!</v>
      </c>
      <c r="L95" s="243" t="e">
        <f t="shared" si="95"/>
        <v>#DIV/0!</v>
      </c>
      <c r="M95" s="194" t="e">
        <f t="shared" si="95"/>
        <v>#DIV/0!</v>
      </c>
      <c r="N95" s="243" t="e">
        <f t="shared" si="95"/>
        <v>#DIV/0!</v>
      </c>
      <c r="O95" s="194" t="e">
        <f t="shared" si="95"/>
        <v>#DIV/0!</v>
      </c>
      <c r="P95" s="243" t="e">
        <f t="shared" si="95"/>
        <v>#DIV/0!</v>
      </c>
      <c r="Q95" s="194" t="e">
        <f t="shared" si="95"/>
        <v>#DIV/0!</v>
      </c>
      <c r="R95" s="243" t="e">
        <f t="shared" si="95"/>
        <v>#DIV/0!</v>
      </c>
      <c r="S95" s="194" t="e">
        <f t="shared" si="95"/>
        <v>#DIV/0!</v>
      </c>
      <c r="T95" s="243" t="e">
        <f t="shared" si="95"/>
        <v>#DIV/0!</v>
      </c>
      <c r="U95" s="194" t="e">
        <f t="shared" si="95"/>
        <v>#DIV/0!</v>
      </c>
      <c r="V95" s="243" t="e">
        <f t="shared" si="95"/>
        <v>#DIV/0!</v>
      </c>
      <c r="W95" s="194" t="e">
        <f t="shared" si="95"/>
        <v>#DIV/0!</v>
      </c>
      <c r="X95" s="243" t="e">
        <f t="shared" si="95"/>
        <v>#DIV/0!</v>
      </c>
      <c r="Y95" s="194" t="e">
        <f t="shared" si="95"/>
        <v>#DIV/0!</v>
      </c>
      <c r="Z95" s="243" t="e">
        <f t="shared" si="95"/>
        <v>#DIV/0!</v>
      </c>
      <c r="AA95" s="194" t="e">
        <f t="shared" si="95"/>
        <v>#DIV/0!</v>
      </c>
      <c r="AB95" s="243" t="e">
        <f t="shared" si="95"/>
        <v>#DIV/0!</v>
      </c>
      <c r="AC95" s="194" t="e">
        <f t="shared" si="95"/>
        <v>#DIV/0!</v>
      </c>
      <c r="AD95" s="243" t="e">
        <f t="shared" si="95"/>
        <v>#DIV/0!</v>
      </c>
      <c r="AE95" s="194" t="e">
        <f t="shared" si="95"/>
        <v>#DIV/0!</v>
      </c>
      <c r="AF95" s="243" t="e">
        <f t="shared" si="95"/>
        <v>#DIV/0!</v>
      </c>
      <c r="AG95" s="194" t="e">
        <f t="shared" si="95"/>
        <v>#DIV/0!</v>
      </c>
      <c r="AH95" s="243" t="e">
        <f t="shared" si="95"/>
        <v>#DIV/0!</v>
      </c>
      <c r="AI95" s="194" t="e">
        <f>AI86/AI91</f>
        <v>#DIV/0!</v>
      </c>
      <c r="AJ95" s="243" t="e">
        <f t="shared" ref="AJ95:BC95" si="96">AJ86/AJ91</f>
        <v>#DIV/0!</v>
      </c>
      <c r="AK95" s="194" t="e">
        <f t="shared" si="96"/>
        <v>#DIV/0!</v>
      </c>
      <c r="AL95" s="243" t="e">
        <f t="shared" si="96"/>
        <v>#DIV/0!</v>
      </c>
      <c r="AM95" s="194" t="e">
        <f t="shared" si="96"/>
        <v>#DIV/0!</v>
      </c>
      <c r="AN95" s="243" t="e">
        <f t="shared" si="96"/>
        <v>#DIV/0!</v>
      </c>
      <c r="AO95" s="194" t="e">
        <f t="shared" si="96"/>
        <v>#DIV/0!</v>
      </c>
      <c r="AP95" s="243" t="e">
        <f t="shared" si="96"/>
        <v>#DIV/0!</v>
      </c>
      <c r="AQ95" s="194" t="e">
        <f t="shared" si="96"/>
        <v>#DIV/0!</v>
      </c>
      <c r="AR95" s="243" t="e">
        <f t="shared" si="96"/>
        <v>#DIV/0!</v>
      </c>
      <c r="AS95" s="194" t="e">
        <f t="shared" si="96"/>
        <v>#DIV/0!</v>
      </c>
      <c r="AT95" s="243" t="e">
        <f t="shared" si="96"/>
        <v>#DIV/0!</v>
      </c>
      <c r="AU95" s="194" t="e">
        <f t="shared" si="96"/>
        <v>#DIV/0!</v>
      </c>
      <c r="AV95" s="243" t="e">
        <f t="shared" si="96"/>
        <v>#DIV/0!</v>
      </c>
      <c r="AW95" s="194" t="e">
        <f t="shared" si="96"/>
        <v>#DIV/0!</v>
      </c>
      <c r="AX95" s="243" t="e">
        <f t="shared" si="96"/>
        <v>#DIV/0!</v>
      </c>
      <c r="AY95" s="194" t="e">
        <f t="shared" si="96"/>
        <v>#DIV/0!</v>
      </c>
      <c r="AZ95" s="243" t="e">
        <f t="shared" si="96"/>
        <v>#DIV/0!</v>
      </c>
      <c r="BA95" s="194" t="e">
        <f t="shared" si="96"/>
        <v>#DIV/0!</v>
      </c>
      <c r="BB95" s="243" t="e">
        <f t="shared" si="96"/>
        <v>#DIV/0!</v>
      </c>
      <c r="BC95" s="194" t="e">
        <f t="shared" si="96"/>
        <v>#DIV/0!</v>
      </c>
      <c r="BD95" s="194" t="e">
        <f t="shared" ref="BD95:BL95" si="97">BD86/BD91</f>
        <v>#DIV/0!</v>
      </c>
      <c r="BE95" s="243" t="e">
        <f t="shared" si="97"/>
        <v>#DIV/0!</v>
      </c>
      <c r="BF95" s="194" t="e">
        <f t="shared" si="97"/>
        <v>#DIV/0!</v>
      </c>
      <c r="BG95" s="243" t="e">
        <f t="shared" si="97"/>
        <v>#DIV/0!</v>
      </c>
      <c r="BH95" s="194" t="e">
        <f t="shared" si="97"/>
        <v>#DIV/0!</v>
      </c>
      <c r="BI95" s="243" t="e">
        <f t="shared" si="97"/>
        <v>#DIV/0!</v>
      </c>
      <c r="BJ95" s="194" t="e">
        <f t="shared" si="97"/>
        <v>#DIV/0!</v>
      </c>
      <c r="BK95" s="243" t="e">
        <f t="shared" si="97"/>
        <v>#DIV/0!</v>
      </c>
      <c r="BL95" s="194" t="e">
        <f t="shared" si="97"/>
        <v>#DIV/0!</v>
      </c>
    </row>
    <row r="96" spans="2:64" ht="18" customHeight="1" x14ac:dyDescent="0.25">
      <c r="B96" s="527"/>
      <c r="C96" s="532"/>
      <c r="D96" s="195" t="s">
        <v>279</v>
      </c>
      <c r="E96" s="196"/>
      <c r="F96" s="244"/>
      <c r="G96" s="196"/>
      <c r="H96" s="244"/>
      <c r="I96" s="196"/>
      <c r="J96" s="244"/>
      <c r="K96" s="196"/>
      <c r="L96" s="244"/>
      <c r="M96" s="196"/>
      <c r="N96" s="244"/>
      <c r="O96" s="196"/>
      <c r="P96" s="244"/>
      <c r="Q96" s="196"/>
      <c r="R96" s="244"/>
      <c r="S96" s="196"/>
      <c r="T96" s="244"/>
      <c r="U96" s="196"/>
      <c r="V96" s="244"/>
      <c r="W96" s="196"/>
      <c r="X96" s="244"/>
      <c r="Y96" s="196"/>
      <c r="Z96" s="244"/>
      <c r="AA96" s="196"/>
      <c r="AB96" s="244"/>
      <c r="AC96" s="196"/>
      <c r="AD96" s="244"/>
      <c r="AE96" s="196"/>
      <c r="AF96" s="244"/>
      <c r="AG96" s="196"/>
      <c r="AH96" s="244"/>
      <c r="AI96" s="196"/>
      <c r="AJ96" s="244"/>
      <c r="AK96" s="196"/>
      <c r="AL96" s="244"/>
      <c r="AM96" s="196"/>
      <c r="AN96" s="244"/>
      <c r="AO96" s="196"/>
      <c r="AP96" s="244"/>
      <c r="AQ96" s="196"/>
      <c r="AR96" s="244"/>
      <c r="AS96" s="196"/>
      <c r="AT96" s="244"/>
      <c r="AU96" s="196"/>
      <c r="AV96" s="244"/>
      <c r="AW96" s="196"/>
      <c r="AX96" s="244"/>
      <c r="AY96" s="196"/>
      <c r="AZ96" s="244"/>
      <c r="BA96" s="196"/>
      <c r="BB96" s="244"/>
      <c r="BC96" s="196"/>
      <c r="BD96" s="196"/>
      <c r="BE96" s="244"/>
      <c r="BF96" s="196"/>
      <c r="BG96" s="244"/>
      <c r="BH96" s="196"/>
      <c r="BI96" s="244"/>
      <c r="BJ96" s="196"/>
      <c r="BK96" s="244"/>
      <c r="BL96" s="196"/>
    </row>
    <row r="97" spans="2:64" ht="18" customHeight="1" x14ac:dyDescent="0.25">
      <c r="B97" s="527"/>
      <c r="C97" s="532"/>
      <c r="D97" s="197" t="s">
        <v>280</v>
      </c>
      <c r="E97" s="198"/>
      <c r="F97" s="245"/>
      <c r="G97" s="198"/>
      <c r="H97" s="245"/>
      <c r="I97" s="198"/>
      <c r="J97" s="245"/>
      <c r="K97" s="198"/>
      <c r="L97" s="245"/>
      <c r="M97" s="198"/>
      <c r="N97" s="245"/>
      <c r="O97" s="198"/>
      <c r="P97" s="245"/>
      <c r="Q97" s="198"/>
      <c r="R97" s="245"/>
      <c r="S97" s="198"/>
      <c r="T97" s="245"/>
      <c r="U97" s="198"/>
      <c r="V97" s="245"/>
      <c r="W97" s="198"/>
      <c r="X97" s="245"/>
      <c r="Y97" s="198"/>
      <c r="Z97" s="245"/>
      <c r="AA97" s="198"/>
      <c r="AB97" s="245"/>
      <c r="AC97" s="198"/>
      <c r="AD97" s="245"/>
      <c r="AE97" s="198"/>
      <c r="AF97" s="245"/>
      <c r="AG97" s="198"/>
      <c r="AH97" s="245"/>
      <c r="AI97" s="198"/>
      <c r="AJ97" s="245"/>
      <c r="AK97" s="198"/>
      <c r="AL97" s="245"/>
      <c r="AM97" s="198"/>
      <c r="AN97" s="245"/>
      <c r="AO97" s="198"/>
      <c r="AP97" s="245"/>
      <c r="AQ97" s="198"/>
      <c r="AR97" s="245"/>
      <c r="AS97" s="198"/>
      <c r="AT97" s="245"/>
      <c r="AU97" s="198"/>
      <c r="AV97" s="245"/>
      <c r="AW97" s="198"/>
      <c r="AX97" s="245"/>
      <c r="AY97" s="198"/>
      <c r="AZ97" s="245"/>
      <c r="BA97" s="198"/>
      <c r="BB97" s="245"/>
      <c r="BC97" s="198"/>
      <c r="BD97" s="198"/>
      <c r="BE97" s="245"/>
      <c r="BF97" s="198"/>
      <c r="BG97" s="245"/>
      <c r="BH97" s="198"/>
      <c r="BI97" s="245"/>
      <c r="BJ97" s="198"/>
      <c r="BK97" s="245"/>
      <c r="BL97" s="198"/>
    </row>
    <row r="98" spans="2:64" ht="18" customHeight="1" x14ac:dyDescent="0.25">
      <c r="B98" s="527"/>
      <c r="C98" s="532"/>
      <c r="D98" s="197" t="s">
        <v>147</v>
      </c>
      <c r="E98" s="199"/>
      <c r="F98" s="246"/>
      <c r="G98" s="199"/>
      <c r="H98" s="246"/>
      <c r="I98" s="199"/>
      <c r="J98" s="246"/>
      <c r="K98" s="199"/>
      <c r="L98" s="246"/>
      <c r="M98" s="199"/>
      <c r="N98" s="246"/>
      <c r="O98" s="199"/>
      <c r="P98" s="246"/>
      <c r="Q98" s="199"/>
      <c r="R98" s="246"/>
      <c r="S98" s="199"/>
      <c r="T98" s="246"/>
      <c r="U98" s="199"/>
      <c r="V98" s="246"/>
      <c r="W98" s="199"/>
      <c r="X98" s="246"/>
      <c r="Y98" s="199"/>
      <c r="Z98" s="246"/>
      <c r="AA98" s="199"/>
      <c r="AB98" s="246"/>
      <c r="AC98" s="199"/>
      <c r="AD98" s="246"/>
      <c r="AE98" s="199"/>
      <c r="AF98" s="246"/>
      <c r="AG98" s="199"/>
      <c r="AH98" s="246"/>
      <c r="AI98" s="199"/>
      <c r="AJ98" s="246"/>
      <c r="AK98" s="199"/>
      <c r="AL98" s="246"/>
      <c r="AM98" s="199"/>
      <c r="AN98" s="246"/>
      <c r="AO98" s="199"/>
      <c r="AP98" s="246"/>
      <c r="AQ98" s="199"/>
      <c r="AR98" s="246"/>
      <c r="AS98" s="199"/>
      <c r="AT98" s="246"/>
      <c r="AU98" s="199"/>
      <c r="AV98" s="246"/>
      <c r="AW98" s="199"/>
      <c r="AX98" s="246"/>
      <c r="AY98" s="199"/>
      <c r="AZ98" s="246"/>
      <c r="BA98" s="199"/>
      <c r="BB98" s="246"/>
      <c r="BC98" s="199"/>
      <c r="BD98" s="199"/>
      <c r="BE98" s="246"/>
      <c r="BF98" s="199"/>
      <c r="BG98" s="246"/>
      <c r="BH98" s="199"/>
      <c r="BI98" s="246"/>
      <c r="BJ98" s="199"/>
      <c r="BK98" s="246"/>
      <c r="BL98" s="199"/>
    </row>
    <row r="99" spans="2:64" ht="18" customHeight="1" x14ac:dyDescent="0.25">
      <c r="B99" s="527"/>
      <c r="C99" s="532"/>
      <c r="D99" s="197" t="s">
        <v>36</v>
      </c>
      <c r="E99" s="199"/>
      <c r="F99" s="246"/>
      <c r="G99" s="199"/>
      <c r="H99" s="246"/>
      <c r="I99" s="199"/>
      <c r="J99" s="246"/>
      <c r="K99" s="199"/>
      <c r="L99" s="246"/>
      <c r="M99" s="199"/>
      <c r="N99" s="246"/>
      <c r="O99" s="199"/>
      <c r="P99" s="246"/>
      <c r="Q99" s="199"/>
      <c r="R99" s="246"/>
      <c r="S99" s="199"/>
      <c r="T99" s="246"/>
      <c r="U99" s="199"/>
      <c r="V99" s="246"/>
      <c r="W99" s="199"/>
      <c r="X99" s="246"/>
      <c r="Y99" s="199"/>
      <c r="Z99" s="246"/>
      <c r="AA99" s="199"/>
      <c r="AB99" s="246"/>
      <c r="AC99" s="199"/>
      <c r="AD99" s="246"/>
      <c r="AE99" s="199"/>
      <c r="AF99" s="246"/>
      <c r="AG99" s="199"/>
      <c r="AH99" s="246"/>
      <c r="AI99" s="199"/>
      <c r="AJ99" s="246"/>
      <c r="AK99" s="199"/>
      <c r="AL99" s="246"/>
      <c r="AM99" s="199"/>
      <c r="AN99" s="246"/>
      <c r="AO99" s="199"/>
      <c r="AP99" s="246"/>
      <c r="AQ99" s="199"/>
      <c r="AR99" s="246"/>
      <c r="AS99" s="199"/>
      <c r="AT99" s="246"/>
      <c r="AU99" s="199"/>
      <c r="AV99" s="246"/>
      <c r="AW99" s="199"/>
      <c r="AX99" s="246"/>
      <c r="AY99" s="199"/>
      <c r="AZ99" s="246"/>
      <c r="BA99" s="199"/>
      <c r="BB99" s="246"/>
      <c r="BC99" s="199"/>
      <c r="BD99" s="199"/>
      <c r="BE99" s="246"/>
      <c r="BF99" s="199"/>
      <c r="BG99" s="246"/>
      <c r="BH99" s="199"/>
      <c r="BI99" s="246"/>
      <c r="BJ99" s="199"/>
      <c r="BK99" s="246"/>
      <c r="BL99" s="199"/>
    </row>
    <row r="100" spans="2:64" ht="18" customHeight="1" x14ac:dyDescent="0.25">
      <c r="B100" s="527"/>
      <c r="C100" s="532"/>
      <c r="D100" s="197" t="s">
        <v>148</v>
      </c>
      <c r="E100" s="199"/>
      <c r="F100" s="246"/>
      <c r="G100" s="199"/>
      <c r="H100" s="246"/>
      <c r="I100" s="199"/>
      <c r="J100" s="246"/>
      <c r="K100" s="199"/>
      <c r="L100" s="246"/>
      <c r="M100" s="199"/>
      <c r="N100" s="246"/>
      <c r="O100" s="199"/>
      <c r="P100" s="246"/>
      <c r="Q100" s="199"/>
      <c r="R100" s="246"/>
      <c r="S100" s="199"/>
      <c r="T100" s="246"/>
      <c r="U100" s="199"/>
      <c r="V100" s="246"/>
      <c r="W100" s="199"/>
      <c r="X100" s="246"/>
      <c r="Y100" s="199"/>
      <c r="Z100" s="246"/>
      <c r="AA100" s="199"/>
      <c r="AB100" s="246"/>
      <c r="AC100" s="199"/>
      <c r="AD100" s="246"/>
      <c r="AE100" s="199"/>
      <c r="AF100" s="246"/>
      <c r="AG100" s="199"/>
      <c r="AH100" s="246"/>
      <c r="AI100" s="199"/>
      <c r="AJ100" s="246"/>
      <c r="AK100" s="199"/>
      <c r="AL100" s="246"/>
      <c r="AM100" s="199"/>
      <c r="AN100" s="246"/>
      <c r="AO100" s="199"/>
      <c r="AP100" s="246"/>
      <c r="AQ100" s="199"/>
      <c r="AR100" s="246"/>
      <c r="AS100" s="199"/>
      <c r="AT100" s="246"/>
      <c r="AU100" s="199"/>
      <c r="AV100" s="246"/>
      <c r="AW100" s="199"/>
      <c r="AX100" s="246"/>
      <c r="AY100" s="199"/>
      <c r="AZ100" s="246"/>
      <c r="BA100" s="199"/>
      <c r="BB100" s="246"/>
      <c r="BC100" s="199"/>
      <c r="BD100" s="199"/>
      <c r="BE100" s="246"/>
      <c r="BF100" s="199"/>
      <c r="BG100" s="246"/>
      <c r="BH100" s="199"/>
      <c r="BI100" s="246"/>
      <c r="BJ100" s="199"/>
      <c r="BK100" s="246"/>
      <c r="BL100" s="199"/>
    </row>
    <row r="101" spans="2:64" ht="18" customHeight="1" x14ac:dyDescent="0.25">
      <c r="B101" s="527"/>
      <c r="C101" s="532"/>
      <c r="D101" s="197" t="s">
        <v>149</v>
      </c>
      <c r="E101" s="199"/>
      <c r="F101" s="246"/>
      <c r="G101" s="199"/>
      <c r="H101" s="246"/>
      <c r="I101" s="199"/>
      <c r="J101" s="246"/>
      <c r="K101" s="199"/>
      <c r="L101" s="246"/>
      <c r="M101" s="199"/>
      <c r="N101" s="246"/>
      <c r="O101" s="199"/>
      <c r="P101" s="246"/>
      <c r="Q101" s="199"/>
      <c r="R101" s="246"/>
      <c r="S101" s="199"/>
      <c r="T101" s="246"/>
      <c r="U101" s="199"/>
      <c r="V101" s="246"/>
      <c r="W101" s="199"/>
      <c r="X101" s="246"/>
      <c r="Y101" s="199"/>
      <c r="Z101" s="246"/>
      <c r="AA101" s="199"/>
      <c r="AB101" s="246"/>
      <c r="AC101" s="199"/>
      <c r="AD101" s="246"/>
      <c r="AE101" s="199"/>
      <c r="AF101" s="246"/>
      <c r="AG101" s="199"/>
      <c r="AH101" s="246"/>
      <c r="AI101" s="199"/>
      <c r="AJ101" s="246"/>
      <c r="AK101" s="199"/>
      <c r="AL101" s="246"/>
      <c r="AM101" s="199"/>
      <c r="AN101" s="246"/>
      <c r="AO101" s="199"/>
      <c r="AP101" s="246"/>
      <c r="AQ101" s="199"/>
      <c r="AR101" s="246"/>
      <c r="AS101" s="199"/>
      <c r="AT101" s="246"/>
      <c r="AU101" s="199"/>
      <c r="AV101" s="246"/>
      <c r="AW101" s="199"/>
      <c r="AX101" s="246"/>
      <c r="AY101" s="199"/>
      <c r="AZ101" s="246"/>
      <c r="BA101" s="199"/>
      <c r="BB101" s="246"/>
      <c r="BC101" s="199"/>
      <c r="BD101" s="199"/>
      <c r="BE101" s="246"/>
      <c r="BF101" s="199"/>
      <c r="BG101" s="246"/>
      <c r="BH101" s="199"/>
      <c r="BI101" s="246"/>
      <c r="BJ101" s="199"/>
      <c r="BK101" s="246"/>
      <c r="BL101" s="199"/>
    </row>
    <row r="102" spans="2:64" ht="18" customHeight="1" x14ac:dyDescent="0.25">
      <c r="B102" s="527"/>
      <c r="C102" s="532"/>
      <c r="D102" s="197" t="s">
        <v>150</v>
      </c>
      <c r="E102" s="199"/>
      <c r="F102" s="246"/>
      <c r="G102" s="199"/>
      <c r="H102" s="246"/>
      <c r="I102" s="199"/>
      <c r="J102" s="246"/>
      <c r="K102" s="199"/>
      <c r="L102" s="246"/>
      <c r="M102" s="199"/>
      <c r="N102" s="246"/>
      <c r="O102" s="199"/>
      <c r="P102" s="246"/>
      <c r="Q102" s="199"/>
      <c r="R102" s="246"/>
      <c r="S102" s="199"/>
      <c r="T102" s="246"/>
      <c r="U102" s="199"/>
      <c r="V102" s="246"/>
      <c r="W102" s="199"/>
      <c r="X102" s="246"/>
      <c r="Y102" s="199"/>
      <c r="Z102" s="246"/>
      <c r="AA102" s="199"/>
      <c r="AB102" s="246"/>
      <c r="AC102" s="199"/>
      <c r="AD102" s="246"/>
      <c r="AE102" s="199"/>
      <c r="AF102" s="246"/>
      <c r="AG102" s="199"/>
      <c r="AH102" s="246"/>
      <c r="AI102" s="199"/>
      <c r="AJ102" s="246"/>
      <c r="AK102" s="199"/>
      <c r="AL102" s="246"/>
      <c r="AM102" s="199"/>
      <c r="AN102" s="246"/>
      <c r="AO102" s="199"/>
      <c r="AP102" s="246"/>
      <c r="AQ102" s="199"/>
      <c r="AR102" s="246"/>
      <c r="AS102" s="199"/>
      <c r="AT102" s="246"/>
      <c r="AU102" s="199"/>
      <c r="AV102" s="246"/>
      <c r="AW102" s="199"/>
      <c r="AX102" s="246"/>
      <c r="AY102" s="199"/>
      <c r="AZ102" s="246"/>
      <c r="BA102" s="199"/>
      <c r="BB102" s="246"/>
      <c r="BC102" s="199"/>
      <c r="BD102" s="199"/>
      <c r="BE102" s="246"/>
      <c r="BF102" s="199"/>
      <c r="BG102" s="246"/>
      <c r="BH102" s="199"/>
      <c r="BI102" s="246"/>
      <c r="BJ102" s="199"/>
      <c r="BK102" s="246"/>
      <c r="BL102" s="199"/>
    </row>
    <row r="103" spans="2:64" ht="18" customHeight="1" x14ac:dyDescent="0.25">
      <c r="B103" s="527"/>
      <c r="C103" s="532"/>
      <c r="D103" s="197" t="s">
        <v>142</v>
      </c>
      <c r="E103" s="199"/>
      <c r="F103" s="246"/>
      <c r="G103" s="199"/>
      <c r="H103" s="246"/>
      <c r="I103" s="199"/>
      <c r="J103" s="246"/>
      <c r="K103" s="199"/>
      <c r="L103" s="246"/>
      <c r="M103" s="199"/>
      <c r="N103" s="246"/>
      <c r="O103" s="199"/>
      <c r="P103" s="246"/>
      <c r="Q103" s="199"/>
      <c r="R103" s="246"/>
      <c r="S103" s="199"/>
      <c r="T103" s="246"/>
      <c r="U103" s="199"/>
      <c r="V103" s="246"/>
      <c r="W103" s="199"/>
      <c r="X103" s="246"/>
      <c r="Y103" s="199"/>
      <c r="Z103" s="246"/>
      <c r="AA103" s="199"/>
      <c r="AB103" s="246"/>
      <c r="AC103" s="199"/>
      <c r="AD103" s="246"/>
      <c r="AE103" s="199"/>
      <c r="AF103" s="246"/>
      <c r="AG103" s="199"/>
      <c r="AH103" s="246"/>
      <c r="AI103" s="199"/>
      <c r="AJ103" s="246"/>
      <c r="AK103" s="199"/>
      <c r="AL103" s="246"/>
      <c r="AM103" s="199"/>
      <c r="AN103" s="246"/>
      <c r="AO103" s="199"/>
      <c r="AP103" s="246"/>
      <c r="AQ103" s="199"/>
      <c r="AR103" s="246"/>
      <c r="AS103" s="199"/>
      <c r="AT103" s="246"/>
      <c r="AU103" s="199"/>
      <c r="AV103" s="246"/>
      <c r="AW103" s="199"/>
      <c r="AX103" s="246"/>
      <c r="AY103" s="199"/>
      <c r="AZ103" s="246"/>
      <c r="BA103" s="199"/>
      <c r="BB103" s="246"/>
      <c r="BC103" s="199"/>
      <c r="BD103" s="199"/>
      <c r="BE103" s="246"/>
      <c r="BF103" s="199"/>
      <c r="BG103" s="246"/>
      <c r="BH103" s="199"/>
      <c r="BI103" s="246"/>
      <c r="BJ103" s="199"/>
      <c r="BK103" s="246"/>
      <c r="BL103" s="199"/>
    </row>
    <row r="104" spans="2:64" ht="18" customHeight="1" x14ac:dyDescent="0.25">
      <c r="B104" s="527"/>
      <c r="C104" s="532"/>
      <c r="D104" s="197" t="s">
        <v>42</v>
      </c>
      <c r="E104" s="199"/>
      <c r="F104" s="246"/>
      <c r="G104" s="199"/>
      <c r="H104" s="246"/>
      <c r="I104" s="199"/>
      <c r="J104" s="246"/>
      <c r="K104" s="199"/>
      <c r="L104" s="246"/>
      <c r="M104" s="199"/>
      <c r="N104" s="246"/>
      <c r="O104" s="199"/>
      <c r="P104" s="246"/>
      <c r="Q104" s="199"/>
      <c r="R104" s="246"/>
      <c r="S104" s="199"/>
      <c r="T104" s="246"/>
      <c r="U104" s="199"/>
      <c r="V104" s="246"/>
      <c r="W104" s="199"/>
      <c r="X104" s="246"/>
      <c r="Y104" s="199"/>
      <c r="Z104" s="246"/>
      <c r="AA104" s="199"/>
      <c r="AB104" s="246"/>
      <c r="AC104" s="199"/>
      <c r="AD104" s="246"/>
      <c r="AE104" s="199"/>
      <c r="AF104" s="246"/>
      <c r="AG104" s="199"/>
      <c r="AH104" s="246"/>
      <c r="AI104" s="199"/>
      <c r="AJ104" s="246"/>
      <c r="AK104" s="199"/>
      <c r="AL104" s="246"/>
      <c r="AM104" s="199"/>
      <c r="AN104" s="246"/>
      <c r="AO104" s="199"/>
      <c r="AP104" s="246"/>
      <c r="AQ104" s="199"/>
      <c r="AR104" s="246"/>
      <c r="AS104" s="199"/>
      <c r="AT104" s="246"/>
      <c r="AU104" s="199"/>
      <c r="AV104" s="246"/>
      <c r="AW104" s="199"/>
      <c r="AX104" s="246"/>
      <c r="AY104" s="199"/>
      <c r="AZ104" s="246"/>
      <c r="BA104" s="199"/>
      <c r="BB104" s="246"/>
      <c r="BC104" s="199"/>
      <c r="BD104" s="199"/>
      <c r="BE104" s="246"/>
      <c r="BF104" s="199"/>
      <c r="BG104" s="246"/>
      <c r="BH104" s="199"/>
      <c r="BI104" s="246"/>
      <c r="BJ104" s="199"/>
      <c r="BK104" s="246"/>
      <c r="BL104" s="199"/>
    </row>
    <row r="105" spans="2:64" ht="18" customHeight="1" x14ac:dyDescent="0.25">
      <c r="B105" s="527"/>
      <c r="C105" s="532"/>
      <c r="D105" s="197" t="s">
        <v>151</v>
      </c>
      <c r="E105" s="199"/>
      <c r="F105" s="246"/>
      <c r="G105" s="199"/>
      <c r="H105" s="246"/>
      <c r="I105" s="199"/>
      <c r="J105" s="246"/>
      <c r="K105" s="199"/>
      <c r="L105" s="246"/>
      <c r="M105" s="199"/>
      <c r="N105" s="246"/>
      <c r="O105" s="199"/>
      <c r="P105" s="246"/>
      <c r="Q105" s="199"/>
      <c r="R105" s="246"/>
      <c r="S105" s="199"/>
      <c r="T105" s="246"/>
      <c r="U105" s="199"/>
      <c r="V105" s="246"/>
      <c r="W105" s="199"/>
      <c r="X105" s="246"/>
      <c r="Y105" s="199"/>
      <c r="Z105" s="246"/>
      <c r="AA105" s="199"/>
      <c r="AB105" s="246"/>
      <c r="AC105" s="199"/>
      <c r="AD105" s="246"/>
      <c r="AE105" s="199"/>
      <c r="AF105" s="246"/>
      <c r="AG105" s="199"/>
      <c r="AH105" s="246"/>
      <c r="AI105" s="199"/>
      <c r="AJ105" s="246"/>
      <c r="AK105" s="199"/>
      <c r="AL105" s="246"/>
      <c r="AM105" s="199"/>
      <c r="AN105" s="246"/>
      <c r="AO105" s="199"/>
      <c r="AP105" s="246"/>
      <c r="AQ105" s="199"/>
      <c r="AR105" s="246"/>
      <c r="AS105" s="199"/>
      <c r="AT105" s="246"/>
      <c r="AU105" s="199"/>
      <c r="AV105" s="246"/>
      <c r="AW105" s="199"/>
      <c r="AX105" s="246"/>
      <c r="AY105" s="199"/>
      <c r="AZ105" s="246"/>
      <c r="BA105" s="199"/>
      <c r="BB105" s="246"/>
      <c r="BC105" s="199"/>
      <c r="BD105" s="199"/>
      <c r="BE105" s="246"/>
      <c r="BF105" s="199"/>
      <c r="BG105" s="246"/>
      <c r="BH105" s="199"/>
      <c r="BI105" s="246"/>
      <c r="BJ105" s="199"/>
      <c r="BK105" s="246"/>
      <c r="BL105" s="199"/>
    </row>
    <row r="106" spans="2:64" ht="18" customHeight="1" x14ac:dyDescent="0.25">
      <c r="B106" s="527"/>
      <c r="C106" s="532"/>
      <c r="D106" s="197" t="s">
        <v>152</v>
      </c>
      <c r="E106" s="199"/>
      <c r="F106" s="246"/>
      <c r="G106" s="199"/>
      <c r="H106" s="246"/>
      <c r="I106" s="199"/>
      <c r="J106" s="246"/>
      <c r="K106" s="199"/>
      <c r="L106" s="246"/>
      <c r="M106" s="199"/>
      <c r="N106" s="246"/>
      <c r="O106" s="199"/>
      <c r="P106" s="246"/>
      <c r="Q106" s="199"/>
      <c r="R106" s="246"/>
      <c r="S106" s="199"/>
      <c r="T106" s="246"/>
      <c r="U106" s="199"/>
      <c r="V106" s="246"/>
      <c r="W106" s="199"/>
      <c r="X106" s="246"/>
      <c r="Y106" s="199"/>
      <c r="Z106" s="246"/>
      <c r="AA106" s="199"/>
      <c r="AB106" s="246"/>
      <c r="AC106" s="199"/>
      <c r="AD106" s="246"/>
      <c r="AE106" s="199"/>
      <c r="AF106" s="246"/>
      <c r="AG106" s="199"/>
      <c r="AH106" s="246"/>
      <c r="AI106" s="199"/>
      <c r="AJ106" s="246"/>
      <c r="AK106" s="199"/>
      <c r="AL106" s="246"/>
      <c r="AM106" s="199"/>
      <c r="AN106" s="246"/>
      <c r="AO106" s="199"/>
      <c r="AP106" s="246"/>
      <c r="AQ106" s="199"/>
      <c r="AR106" s="246"/>
      <c r="AS106" s="199"/>
      <c r="AT106" s="246"/>
      <c r="AU106" s="199"/>
      <c r="AV106" s="246"/>
      <c r="AW106" s="199"/>
      <c r="AX106" s="246"/>
      <c r="AY106" s="199"/>
      <c r="AZ106" s="246"/>
      <c r="BA106" s="199"/>
      <c r="BB106" s="246"/>
      <c r="BC106" s="199"/>
      <c r="BD106" s="199"/>
      <c r="BE106" s="246"/>
      <c r="BF106" s="199"/>
      <c r="BG106" s="246"/>
      <c r="BH106" s="199"/>
      <c r="BI106" s="246"/>
      <c r="BJ106" s="199"/>
      <c r="BK106" s="246"/>
      <c r="BL106" s="199"/>
    </row>
    <row r="107" spans="2:64" ht="18" customHeight="1" x14ac:dyDescent="0.25">
      <c r="B107" s="527"/>
      <c r="C107" s="532"/>
      <c r="D107" s="197" t="s">
        <v>153</v>
      </c>
      <c r="E107" s="200"/>
      <c r="F107" s="247"/>
      <c r="G107" s="200"/>
      <c r="H107" s="247"/>
      <c r="I107" s="200"/>
      <c r="J107" s="247"/>
      <c r="K107" s="200"/>
      <c r="L107" s="247"/>
      <c r="M107" s="200"/>
      <c r="N107" s="247"/>
      <c r="O107" s="200"/>
      <c r="P107" s="247"/>
      <c r="Q107" s="200"/>
      <c r="R107" s="247"/>
      <c r="S107" s="200"/>
      <c r="T107" s="247"/>
      <c r="U107" s="200"/>
      <c r="V107" s="247"/>
      <c r="W107" s="200"/>
      <c r="X107" s="247"/>
      <c r="Y107" s="200"/>
      <c r="Z107" s="247"/>
      <c r="AA107" s="200"/>
      <c r="AB107" s="247"/>
      <c r="AC107" s="200"/>
      <c r="AD107" s="247"/>
      <c r="AE107" s="200"/>
      <c r="AF107" s="247"/>
      <c r="AG107" s="200"/>
      <c r="AH107" s="247"/>
      <c r="AI107" s="200"/>
      <c r="AJ107" s="247"/>
      <c r="AK107" s="200"/>
      <c r="AL107" s="247"/>
      <c r="AM107" s="200"/>
      <c r="AN107" s="247"/>
      <c r="AO107" s="200"/>
      <c r="AP107" s="247"/>
      <c r="AQ107" s="200"/>
      <c r="AR107" s="247"/>
      <c r="AS107" s="200"/>
      <c r="AT107" s="247"/>
      <c r="AU107" s="200"/>
      <c r="AV107" s="247"/>
      <c r="AW107" s="200"/>
      <c r="AX107" s="247"/>
      <c r="AY107" s="200"/>
      <c r="AZ107" s="247"/>
      <c r="BA107" s="200"/>
      <c r="BB107" s="247"/>
      <c r="BC107" s="200"/>
      <c r="BD107" s="200"/>
      <c r="BE107" s="247"/>
      <c r="BF107" s="200"/>
      <c r="BG107" s="247"/>
      <c r="BH107" s="200"/>
      <c r="BI107" s="247"/>
      <c r="BJ107" s="200"/>
      <c r="BK107" s="247"/>
      <c r="BL107" s="200"/>
    </row>
    <row r="108" spans="2:64" ht="18" customHeight="1" thickBot="1" x14ac:dyDescent="0.3">
      <c r="B108" s="527"/>
      <c r="C108" s="532"/>
      <c r="D108" s="201" t="s">
        <v>154</v>
      </c>
      <c r="E108" s="202" t="e">
        <f>E99/E104</f>
        <v>#DIV/0!</v>
      </c>
      <c r="F108" s="248" t="e">
        <f t="shared" ref="F108:AH108" si="98">F99/F104</f>
        <v>#DIV/0!</v>
      </c>
      <c r="G108" s="202" t="e">
        <f t="shared" si="98"/>
        <v>#DIV/0!</v>
      </c>
      <c r="H108" s="248" t="e">
        <f t="shared" si="98"/>
        <v>#DIV/0!</v>
      </c>
      <c r="I108" s="202" t="e">
        <f t="shared" si="98"/>
        <v>#DIV/0!</v>
      </c>
      <c r="J108" s="248" t="e">
        <f t="shared" si="98"/>
        <v>#DIV/0!</v>
      </c>
      <c r="K108" s="202" t="e">
        <f t="shared" si="98"/>
        <v>#DIV/0!</v>
      </c>
      <c r="L108" s="248" t="e">
        <f t="shared" si="98"/>
        <v>#DIV/0!</v>
      </c>
      <c r="M108" s="202" t="e">
        <f t="shared" si="98"/>
        <v>#DIV/0!</v>
      </c>
      <c r="N108" s="248" t="e">
        <f t="shared" si="98"/>
        <v>#DIV/0!</v>
      </c>
      <c r="O108" s="202" t="e">
        <f t="shared" si="98"/>
        <v>#DIV/0!</v>
      </c>
      <c r="P108" s="248" t="e">
        <f t="shared" si="98"/>
        <v>#DIV/0!</v>
      </c>
      <c r="Q108" s="202" t="e">
        <f t="shared" si="98"/>
        <v>#DIV/0!</v>
      </c>
      <c r="R108" s="248" t="e">
        <f t="shared" si="98"/>
        <v>#DIV/0!</v>
      </c>
      <c r="S108" s="202" t="e">
        <f t="shared" si="98"/>
        <v>#DIV/0!</v>
      </c>
      <c r="T108" s="248" t="e">
        <f t="shared" si="98"/>
        <v>#DIV/0!</v>
      </c>
      <c r="U108" s="202" t="e">
        <f t="shared" si="98"/>
        <v>#DIV/0!</v>
      </c>
      <c r="V108" s="248" t="e">
        <f t="shared" si="98"/>
        <v>#DIV/0!</v>
      </c>
      <c r="W108" s="202" t="e">
        <f t="shared" si="98"/>
        <v>#DIV/0!</v>
      </c>
      <c r="X108" s="248" t="e">
        <f t="shared" si="98"/>
        <v>#DIV/0!</v>
      </c>
      <c r="Y108" s="202" t="e">
        <f t="shared" si="98"/>
        <v>#DIV/0!</v>
      </c>
      <c r="Z108" s="248" t="e">
        <f t="shared" si="98"/>
        <v>#DIV/0!</v>
      </c>
      <c r="AA108" s="202" t="e">
        <f t="shared" si="98"/>
        <v>#DIV/0!</v>
      </c>
      <c r="AB108" s="248" t="e">
        <f t="shared" si="98"/>
        <v>#DIV/0!</v>
      </c>
      <c r="AC108" s="202" t="e">
        <f t="shared" si="98"/>
        <v>#DIV/0!</v>
      </c>
      <c r="AD108" s="248" t="e">
        <f t="shared" si="98"/>
        <v>#DIV/0!</v>
      </c>
      <c r="AE108" s="202" t="e">
        <f t="shared" si="98"/>
        <v>#DIV/0!</v>
      </c>
      <c r="AF108" s="248" t="e">
        <f t="shared" si="98"/>
        <v>#DIV/0!</v>
      </c>
      <c r="AG108" s="202" t="e">
        <f t="shared" si="98"/>
        <v>#DIV/0!</v>
      </c>
      <c r="AH108" s="248" t="e">
        <f t="shared" si="98"/>
        <v>#DIV/0!</v>
      </c>
      <c r="AI108" s="202" t="e">
        <f>AI99/AI104</f>
        <v>#DIV/0!</v>
      </c>
      <c r="AJ108" s="248" t="e">
        <f t="shared" ref="AJ108:BC108" si="99">AJ99/AJ104</f>
        <v>#DIV/0!</v>
      </c>
      <c r="AK108" s="202" t="e">
        <f t="shared" si="99"/>
        <v>#DIV/0!</v>
      </c>
      <c r="AL108" s="248" t="e">
        <f t="shared" si="99"/>
        <v>#DIV/0!</v>
      </c>
      <c r="AM108" s="202" t="e">
        <f t="shared" si="99"/>
        <v>#DIV/0!</v>
      </c>
      <c r="AN108" s="248" t="e">
        <f t="shared" si="99"/>
        <v>#DIV/0!</v>
      </c>
      <c r="AO108" s="202" t="e">
        <f t="shared" si="99"/>
        <v>#DIV/0!</v>
      </c>
      <c r="AP108" s="248" t="e">
        <f t="shared" si="99"/>
        <v>#DIV/0!</v>
      </c>
      <c r="AQ108" s="202" t="e">
        <f t="shared" si="99"/>
        <v>#DIV/0!</v>
      </c>
      <c r="AR108" s="248" t="e">
        <f t="shared" si="99"/>
        <v>#DIV/0!</v>
      </c>
      <c r="AS108" s="202" t="e">
        <f t="shared" si="99"/>
        <v>#DIV/0!</v>
      </c>
      <c r="AT108" s="248" t="e">
        <f t="shared" si="99"/>
        <v>#DIV/0!</v>
      </c>
      <c r="AU108" s="202" t="e">
        <f t="shared" si="99"/>
        <v>#DIV/0!</v>
      </c>
      <c r="AV108" s="248" t="e">
        <f t="shared" si="99"/>
        <v>#DIV/0!</v>
      </c>
      <c r="AW108" s="202" t="e">
        <f t="shared" si="99"/>
        <v>#DIV/0!</v>
      </c>
      <c r="AX108" s="248" t="e">
        <f t="shared" si="99"/>
        <v>#DIV/0!</v>
      </c>
      <c r="AY108" s="202" t="e">
        <f t="shared" si="99"/>
        <v>#DIV/0!</v>
      </c>
      <c r="AZ108" s="248" t="e">
        <f t="shared" si="99"/>
        <v>#DIV/0!</v>
      </c>
      <c r="BA108" s="202" t="e">
        <f t="shared" si="99"/>
        <v>#DIV/0!</v>
      </c>
      <c r="BB108" s="248" t="e">
        <f t="shared" si="99"/>
        <v>#DIV/0!</v>
      </c>
      <c r="BC108" s="202" t="e">
        <f t="shared" si="99"/>
        <v>#DIV/0!</v>
      </c>
      <c r="BD108" s="202" t="e">
        <f t="shared" ref="BD108:BL108" si="100">BD99/BD104</f>
        <v>#DIV/0!</v>
      </c>
      <c r="BE108" s="248" t="e">
        <f t="shared" si="100"/>
        <v>#DIV/0!</v>
      </c>
      <c r="BF108" s="202" t="e">
        <f t="shared" si="100"/>
        <v>#DIV/0!</v>
      </c>
      <c r="BG108" s="248" t="e">
        <f t="shared" si="100"/>
        <v>#DIV/0!</v>
      </c>
      <c r="BH108" s="202" t="e">
        <f t="shared" si="100"/>
        <v>#DIV/0!</v>
      </c>
      <c r="BI108" s="248" t="e">
        <f t="shared" si="100"/>
        <v>#DIV/0!</v>
      </c>
      <c r="BJ108" s="202" t="e">
        <f t="shared" si="100"/>
        <v>#DIV/0!</v>
      </c>
      <c r="BK108" s="248" t="e">
        <f t="shared" si="100"/>
        <v>#DIV/0!</v>
      </c>
      <c r="BL108" s="202" t="e">
        <f t="shared" si="100"/>
        <v>#DIV/0!</v>
      </c>
    </row>
    <row r="109" spans="2:64" ht="18" customHeight="1" x14ac:dyDescent="0.25">
      <c r="B109" s="527"/>
      <c r="C109" s="532"/>
      <c r="D109" s="203" t="s">
        <v>281</v>
      </c>
      <c r="E109" s="204"/>
      <c r="F109" s="249"/>
      <c r="G109" s="204"/>
      <c r="H109" s="249"/>
      <c r="I109" s="204"/>
      <c r="J109" s="249"/>
      <c r="K109" s="204"/>
      <c r="L109" s="249"/>
      <c r="M109" s="204"/>
      <c r="N109" s="249"/>
      <c r="O109" s="204"/>
      <c r="P109" s="249"/>
      <c r="Q109" s="204"/>
      <c r="R109" s="249"/>
      <c r="S109" s="204"/>
      <c r="T109" s="249"/>
      <c r="U109" s="204"/>
      <c r="V109" s="249"/>
      <c r="W109" s="204"/>
      <c r="X109" s="249"/>
      <c r="Y109" s="204"/>
      <c r="Z109" s="249"/>
      <c r="AA109" s="204"/>
      <c r="AB109" s="249"/>
      <c r="AC109" s="204"/>
      <c r="AD109" s="249"/>
      <c r="AE109" s="204"/>
      <c r="AF109" s="249"/>
      <c r="AG109" s="204"/>
      <c r="AH109" s="249"/>
      <c r="AI109" s="204"/>
      <c r="AJ109" s="249"/>
      <c r="AK109" s="204"/>
      <c r="AL109" s="249"/>
      <c r="AM109" s="204"/>
      <c r="AN109" s="249"/>
      <c r="AO109" s="204"/>
      <c r="AP109" s="249"/>
      <c r="AQ109" s="204"/>
      <c r="AR109" s="249"/>
      <c r="AS109" s="204"/>
      <c r="AT109" s="249"/>
      <c r="AU109" s="204"/>
      <c r="AV109" s="249"/>
      <c r="AW109" s="204"/>
      <c r="AX109" s="249"/>
      <c r="AY109" s="204"/>
      <c r="AZ109" s="249"/>
      <c r="BA109" s="204"/>
      <c r="BB109" s="249"/>
      <c r="BC109" s="204"/>
      <c r="BD109" s="204"/>
      <c r="BE109" s="249"/>
      <c r="BF109" s="204"/>
      <c r="BG109" s="249"/>
      <c r="BH109" s="204"/>
      <c r="BI109" s="249"/>
      <c r="BJ109" s="204"/>
      <c r="BK109" s="249"/>
      <c r="BL109" s="204"/>
    </row>
    <row r="110" spans="2:64" ht="18" customHeight="1" x14ac:dyDescent="0.25">
      <c r="B110" s="527"/>
      <c r="C110" s="532"/>
      <c r="D110" s="205" t="s">
        <v>282</v>
      </c>
      <c r="E110" s="206"/>
      <c r="F110" s="250"/>
      <c r="G110" s="206"/>
      <c r="H110" s="250"/>
      <c r="I110" s="206"/>
      <c r="J110" s="250"/>
      <c r="K110" s="206"/>
      <c r="L110" s="250"/>
      <c r="M110" s="206"/>
      <c r="N110" s="250"/>
      <c r="O110" s="206"/>
      <c r="P110" s="250"/>
      <c r="Q110" s="206"/>
      <c r="R110" s="250"/>
      <c r="S110" s="206"/>
      <c r="T110" s="250"/>
      <c r="U110" s="206"/>
      <c r="V110" s="250"/>
      <c r="W110" s="206"/>
      <c r="X110" s="250"/>
      <c r="Y110" s="206"/>
      <c r="Z110" s="250"/>
      <c r="AA110" s="206"/>
      <c r="AB110" s="250"/>
      <c r="AC110" s="206"/>
      <c r="AD110" s="250"/>
      <c r="AE110" s="206"/>
      <c r="AF110" s="250"/>
      <c r="AG110" s="206"/>
      <c r="AH110" s="250"/>
      <c r="AI110" s="206"/>
      <c r="AJ110" s="250"/>
      <c r="AK110" s="206"/>
      <c r="AL110" s="250"/>
      <c r="AM110" s="206"/>
      <c r="AN110" s="250"/>
      <c r="AO110" s="206"/>
      <c r="AP110" s="250"/>
      <c r="AQ110" s="206"/>
      <c r="AR110" s="250"/>
      <c r="AS110" s="206"/>
      <c r="AT110" s="250"/>
      <c r="AU110" s="206"/>
      <c r="AV110" s="250"/>
      <c r="AW110" s="206"/>
      <c r="AX110" s="250"/>
      <c r="AY110" s="206"/>
      <c r="AZ110" s="250"/>
      <c r="BA110" s="206"/>
      <c r="BB110" s="250"/>
      <c r="BC110" s="206"/>
      <c r="BD110" s="206"/>
      <c r="BE110" s="250"/>
      <c r="BF110" s="206"/>
      <c r="BG110" s="250"/>
      <c r="BH110" s="206"/>
      <c r="BI110" s="250"/>
      <c r="BJ110" s="206"/>
      <c r="BK110" s="250"/>
      <c r="BL110" s="206"/>
    </row>
    <row r="111" spans="2:64" ht="18" customHeight="1" x14ac:dyDescent="0.25">
      <c r="B111" s="527"/>
      <c r="C111" s="532"/>
      <c r="D111" s="205" t="s">
        <v>155</v>
      </c>
      <c r="E111" s="207"/>
      <c r="F111" s="251"/>
      <c r="G111" s="207"/>
      <c r="H111" s="251"/>
      <c r="I111" s="207"/>
      <c r="J111" s="251"/>
      <c r="K111" s="207"/>
      <c r="L111" s="251"/>
      <c r="M111" s="207"/>
      <c r="N111" s="251"/>
      <c r="O111" s="207"/>
      <c r="P111" s="251"/>
      <c r="Q111" s="207"/>
      <c r="R111" s="251"/>
      <c r="S111" s="207"/>
      <c r="T111" s="251"/>
      <c r="U111" s="207"/>
      <c r="V111" s="251"/>
      <c r="W111" s="207"/>
      <c r="X111" s="251"/>
      <c r="Y111" s="207"/>
      <c r="Z111" s="251"/>
      <c r="AA111" s="207"/>
      <c r="AB111" s="251"/>
      <c r="AC111" s="207"/>
      <c r="AD111" s="251"/>
      <c r="AE111" s="207"/>
      <c r="AF111" s="251"/>
      <c r="AG111" s="207"/>
      <c r="AH111" s="251"/>
      <c r="AI111" s="207"/>
      <c r="AJ111" s="251"/>
      <c r="AK111" s="207"/>
      <c r="AL111" s="251"/>
      <c r="AM111" s="207"/>
      <c r="AN111" s="251"/>
      <c r="AO111" s="207"/>
      <c r="AP111" s="251"/>
      <c r="AQ111" s="207"/>
      <c r="AR111" s="251"/>
      <c r="AS111" s="207"/>
      <c r="AT111" s="251"/>
      <c r="AU111" s="207"/>
      <c r="AV111" s="251"/>
      <c r="AW111" s="207"/>
      <c r="AX111" s="251"/>
      <c r="AY111" s="207"/>
      <c r="AZ111" s="251"/>
      <c r="BA111" s="207"/>
      <c r="BB111" s="251"/>
      <c r="BC111" s="207"/>
      <c r="BD111" s="207"/>
      <c r="BE111" s="251"/>
      <c r="BF111" s="207"/>
      <c r="BG111" s="251"/>
      <c r="BH111" s="207"/>
      <c r="BI111" s="251"/>
      <c r="BJ111" s="207"/>
      <c r="BK111" s="251"/>
      <c r="BL111" s="207"/>
    </row>
    <row r="112" spans="2:64" ht="18" customHeight="1" x14ac:dyDescent="0.25">
      <c r="B112" s="527"/>
      <c r="C112" s="532"/>
      <c r="D112" s="205" t="s">
        <v>37</v>
      </c>
      <c r="E112" s="207"/>
      <c r="F112" s="251"/>
      <c r="G112" s="207"/>
      <c r="H112" s="251"/>
      <c r="I112" s="207"/>
      <c r="J112" s="251"/>
      <c r="K112" s="207"/>
      <c r="L112" s="251"/>
      <c r="M112" s="207"/>
      <c r="N112" s="251"/>
      <c r="O112" s="207"/>
      <c r="P112" s="251"/>
      <c r="Q112" s="207"/>
      <c r="R112" s="251"/>
      <c r="S112" s="207"/>
      <c r="T112" s="251"/>
      <c r="U112" s="207"/>
      <c r="V112" s="251"/>
      <c r="W112" s="207"/>
      <c r="X112" s="251"/>
      <c r="Y112" s="207"/>
      <c r="Z112" s="251"/>
      <c r="AA112" s="207"/>
      <c r="AB112" s="251"/>
      <c r="AC112" s="207"/>
      <c r="AD112" s="251"/>
      <c r="AE112" s="207"/>
      <c r="AF112" s="251"/>
      <c r="AG112" s="207"/>
      <c r="AH112" s="251"/>
      <c r="AI112" s="207"/>
      <c r="AJ112" s="251"/>
      <c r="AK112" s="207"/>
      <c r="AL112" s="251"/>
      <c r="AM112" s="207"/>
      <c r="AN112" s="251"/>
      <c r="AO112" s="207"/>
      <c r="AP112" s="251"/>
      <c r="AQ112" s="207"/>
      <c r="AR112" s="251"/>
      <c r="AS112" s="207"/>
      <c r="AT112" s="251"/>
      <c r="AU112" s="207"/>
      <c r="AV112" s="251"/>
      <c r="AW112" s="207"/>
      <c r="AX112" s="251"/>
      <c r="AY112" s="207"/>
      <c r="AZ112" s="251"/>
      <c r="BA112" s="207"/>
      <c r="BB112" s="251"/>
      <c r="BC112" s="207"/>
      <c r="BD112" s="207"/>
      <c r="BE112" s="251"/>
      <c r="BF112" s="207"/>
      <c r="BG112" s="251"/>
      <c r="BH112" s="207"/>
      <c r="BI112" s="251"/>
      <c r="BJ112" s="207"/>
      <c r="BK112" s="251"/>
      <c r="BL112" s="207"/>
    </row>
    <row r="113" spans="2:64" ht="18" customHeight="1" x14ac:dyDescent="0.25">
      <c r="B113" s="527"/>
      <c r="C113" s="532"/>
      <c r="D113" s="205" t="s">
        <v>156</v>
      </c>
      <c r="E113" s="207"/>
      <c r="F113" s="251"/>
      <c r="G113" s="207"/>
      <c r="H113" s="251"/>
      <c r="I113" s="207"/>
      <c r="J113" s="251"/>
      <c r="K113" s="207"/>
      <c r="L113" s="251"/>
      <c r="M113" s="207"/>
      <c r="N113" s="251"/>
      <c r="O113" s="207"/>
      <c r="P113" s="251"/>
      <c r="Q113" s="207"/>
      <c r="R113" s="251"/>
      <c r="S113" s="207"/>
      <c r="T113" s="251"/>
      <c r="U113" s="207"/>
      <c r="V113" s="251"/>
      <c r="W113" s="207"/>
      <c r="X113" s="251"/>
      <c r="Y113" s="207"/>
      <c r="Z113" s="251"/>
      <c r="AA113" s="207"/>
      <c r="AB113" s="251"/>
      <c r="AC113" s="207"/>
      <c r="AD113" s="251"/>
      <c r="AE113" s="207"/>
      <c r="AF113" s="251"/>
      <c r="AG113" s="207"/>
      <c r="AH113" s="251"/>
      <c r="AI113" s="207"/>
      <c r="AJ113" s="251"/>
      <c r="AK113" s="207"/>
      <c r="AL113" s="251"/>
      <c r="AM113" s="207"/>
      <c r="AN113" s="251"/>
      <c r="AO113" s="207"/>
      <c r="AP113" s="251"/>
      <c r="AQ113" s="207"/>
      <c r="AR113" s="251"/>
      <c r="AS113" s="207"/>
      <c r="AT113" s="251"/>
      <c r="AU113" s="207"/>
      <c r="AV113" s="251"/>
      <c r="AW113" s="207"/>
      <c r="AX113" s="251"/>
      <c r="AY113" s="207"/>
      <c r="AZ113" s="251"/>
      <c r="BA113" s="207"/>
      <c r="BB113" s="251"/>
      <c r="BC113" s="207"/>
      <c r="BD113" s="207"/>
      <c r="BE113" s="251"/>
      <c r="BF113" s="207"/>
      <c r="BG113" s="251"/>
      <c r="BH113" s="207"/>
      <c r="BI113" s="251"/>
      <c r="BJ113" s="207"/>
      <c r="BK113" s="251"/>
      <c r="BL113" s="207"/>
    </row>
    <row r="114" spans="2:64" ht="18" customHeight="1" x14ac:dyDescent="0.25">
      <c r="B114" s="527"/>
      <c r="C114" s="532"/>
      <c r="D114" s="205" t="s">
        <v>157</v>
      </c>
      <c r="E114" s="207"/>
      <c r="F114" s="251"/>
      <c r="G114" s="207"/>
      <c r="H114" s="251"/>
      <c r="I114" s="207"/>
      <c r="J114" s="251"/>
      <c r="K114" s="207"/>
      <c r="L114" s="251"/>
      <c r="M114" s="207"/>
      <c r="N114" s="251"/>
      <c r="O114" s="207"/>
      <c r="P114" s="251"/>
      <c r="Q114" s="207"/>
      <c r="R114" s="251"/>
      <c r="S114" s="207"/>
      <c r="T114" s="251"/>
      <c r="U114" s="207"/>
      <c r="V114" s="251"/>
      <c r="W114" s="207"/>
      <c r="X114" s="251"/>
      <c r="Y114" s="207"/>
      <c r="Z114" s="251"/>
      <c r="AA114" s="207"/>
      <c r="AB114" s="251"/>
      <c r="AC114" s="207"/>
      <c r="AD114" s="251"/>
      <c r="AE114" s="207"/>
      <c r="AF114" s="251"/>
      <c r="AG114" s="207"/>
      <c r="AH114" s="251"/>
      <c r="AI114" s="207"/>
      <c r="AJ114" s="251"/>
      <c r="AK114" s="207"/>
      <c r="AL114" s="251"/>
      <c r="AM114" s="207"/>
      <c r="AN114" s="251"/>
      <c r="AO114" s="207"/>
      <c r="AP114" s="251"/>
      <c r="AQ114" s="207"/>
      <c r="AR114" s="251"/>
      <c r="AS114" s="207"/>
      <c r="AT114" s="251"/>
      <c r="AU114" s="207"/>
      <c r="AV114" s="251"/>
      <c r="AW114" s="207"/>
      <c r="AX114" s="251"/>
      <c r="AY114" s="207"/>
      <c r="AZ114" s="251"/>
      <c r="BA114" s="207"/>
      <c r="BB114" s="251"/>
      <c r="BC114" s="207"/>
      <c r="BD114" s="207"/>
      <c r="BE114" s="251"/>
      <c r="BF114" s="207"/>
      <c r="BG114" s="251"/>
      <c r="BH114" s="207"/>
      <c r="BI114" s="251"/>
      <c r="BJ114" s="207"/>
      <c r="BK114" s="251"/>
      <c r="BL114" s="207"/>
    </row>
    <row r="115" spans="2:64" ht="18" customHeight="1" x14ac:dyDescent="0.25">
      <c r="B115" s="527"/>
      <c r="C115" s="532"/>
      <c r="D115" s="205" t="s">
        <v>158</v>
      </c>
      <c r="E115" s="207"/>
      <c r="F115" s="251"/>
      <c r="G115" s="207"/>
      <c r="H115" s="251"/>
      <c r="I115" s="207"/>
      <c r="J115" s="251"/>
      <c r="K115" s="207"/>
      <c r="L115" s="251"/>
      <c r="M115" s="207"/>
      <c r="N115" s="251"/>
      <c r="O115" s="207"/>
      <c r="P115" s="251"/>
      <c r="Q115" s="207"/>
      <c r="R115" s="251"/>
      <c r="S115" s="207"/>
      <c r="T115" s="251"/>
      <c r="U115" s="207"/>
      <c r="V115" s="251"/>
      <c r="W115" s="207"/>
      <c r="X115" s="251"/>
      <c r="Y115" s="207"/>
      <c r="Z115" s="251"/>
      <c r="AA115" s="207"/>
      <c r="AB115" s="251"/>
      <c r="AC115" s="207"/>
      <c r="AD115" s="251"/>
      <c r="AE115" s="207"/>
      <c r="AF115" s="251"/>
      <c r="AG115" s="207"/>
      <c r="AH115" s="251"/>
      <c r="AI115" s="207"/>
      <c r="AJ115" s="251"/>
      <c r="AK115" s="207"/>
      <c r="AL115" s="251"/>
      <c r="AM115" s="207"/>
      <c r="AN115" s="251"/>
      <c r="AO115" s="207"/>
      <c r="AP115" s="251"/>
      <c r="AQ115" s="207"/>
      <c r="AR115" s="251"/>
      <c r="AS115" s="207"/>
      <c r="AT115" s="251"/>
      <c r="AU115" s="207"/>
      <c r="AV115" s="251"/>
      <c r="AW115" s="207"/>
      <c r="AX115" s="251"/>
      <c r="AY115" s="207"/>
      <c r="AZ115" s="251"/>
      <c r="BA115" s="207"/>
      <c r="BB115" s="251"/>
      <c r="BC115" s="207"/>
      <c r="BD115" s="207"/>
      <c r="BE115" s="251"/>
      <c r="BF115" s="207"/>
      <c r="BG115" s="251"/>
      <c r="BH115" s="207"/>
      <c r="BI115" s="251"/>
      <c r="BJ115" s="207"/>
      <c r="BK115" s="251"/>
      <c r="BL115" s="207"/>
    </row>
    <row r="116" spans="2:64" ht="18" customHeight="1" x14ac:dyDescent="0.25">
      <c r="B116" s="527"/>
      <c r="C116" s="532"/>
      <c r="D116" s="205" t="s">
        <v>142</v>
      </c>
      <c r="E116" s="207"/>
      <c r="F116" s="251"/>
      <c r="G116" s="207"/>
      <c r="H116" s="251"/>
      <c r="I116" s="207"/>
      <c r="J116" s="251"/>
      <c r="K116" s="207"/>
      <c r="L116" s="251"/>
      <c r="M116" s="207"/>
      <c r="N116" s="251"/>
      <c r="O116" s="207"/>
      <c r="P116" s="251"/>
      <c r="Q116" s="207"/>
      <c r="R116" s="251"/>
      <c r="S116" s="207"/>
      <c r="T116" s="251"/>
      <c r="U116" s="207"/>
      <c r="V116" s="251"/>
      <c r="W116" s="207"/>
      <c r="X116" s="251"/>
      <c r="Y116" s="207"/>
      <c r="Z116" s="251"/>
      <c r="AA116" s="207"/>
      <c r="AB116" s="251"/>
      <c r="AC116" s="207"/>
      <c r="AD116" s="251"/>
      <c r="AE116" s="207"/>
      <c r="AF116" s="251"/>
      <c r="AG116" s="207"/>
      <c r="AH116" s="251"/>
      <c r="AI116" s="207"/>
      <c r="AJ116" s="251"/>
      <c r="AK116" s="207"/>
      <c r="AL116" s="251"/>
      <c r="AM116" s="207"/>
      <c r="AN116" s="251"/>
      <c r="AO116" s="207"/>
      <c r="AP116" s="251"/>
      <c r="AQ116" s="207"/>
      <c r="AR116" s="251"/>
      <c r="AS116" s="207"/>
      <c r="AT116" s="251"/>
      <c r="AU116" s="207"/>
      <c r="AV116" s="251"/>
      <c r="AW116" s="207"/>
      <c r="AX116" s="251"/>
      <c r="AY116" s="207"/>
      <c r="AZ116" s="251"/>
      <c r="BA116" s="207"/>
      <c r="BB116" s="251"/>
      <c r="BC116" s="207"/>
      <c r="BD116" s="207"/>
      <c r="BE116" s="251"/>
      <c r="BF116" s="207"/>
      <c r="BG116" s="251"/>
      <c r="BH116" s="207"/>
      <c r="BI116" s="251"/>
      <c r="BJ116" s="207"/>
      <c r="BK116" s="251"/>
      <c r="BL116" s="207"/>
    </row>
    <row r="117" spans="2:64" ht="18" customHeight="1" x14ac:dyDescent="0.25">
      <c r="B117" s="527"/>
      <c r="C117" s="532"/>
      <c r="D117" s="205" t="s">
        <v>43</v>
      </c>
      <c r="E117" s="207"/>
      <c r="F117" s="251"/>
      <c r="G117" s="207"/>
      <c r="H117" s="251"/>
      <c r="I117" s="207"/>
      <c r="J117" s="251"/>
      <c r="K117" s="207"/>
      <c r="L117" s="251"/>
      <c r="M117" s="207"/>
      <c r="N117" s="251"/>
      <c r="O117" s="207"/>
      <c r="P117" s="251"/>
      <c r="Q117" s="207"/>
      <c r="R117" s="251"/>
      <c r="S117" s="207"/>
      <c r="T117" s="251"/>
      <c r="U117" s="207"/>
      <c r="V117" s="251"/>
      <c r="W117" s="207"/>
      <c r="X117" s="251"/>
      <c r="Y117" s="207"/>
      <c r="Z117" s="251"/>
      <c r="AA117" s="207"/>
      <c r="AB117" s="251"/>
      <c r="AC117" s="207"/>
      <c r="AD117" s="251"/>
      <c r="AE117" s="207"/>
      <c r="AF117" s="251"/>
      <c r="AG117" s="207"/>
      <c r="AH117" s="251"/>
      <c r="AI117" s="207"/>
      <c r="AJ117" s="251"/>
      <c r="AK117" s="207"/>
      <c r="AL117" s="251"/>
      <c r="AM117" s="207"/>
      <c r="AN117" s="251"/>
      <c r="AO117" s="207"/>
      <c r="AP117" s="251"/>
      <c r="AQ117" s="207"/>
      <c r="AR117" s="251"/>
      <c r="AS117" s="207"/>
      <c r="AT117" s="251"/>
      <c r="AU117" s="207"/>
      <c r="AV117" s="251"/>
      <c r="AW117" s="207"/>
      <c r="AX117" s="251"/>
      <c r="AY117" s="207"/>
      <c r="AZ117" s="251"/>
      <c r="BA117" s="207"/>
      <c r="BB117" s="251"/>
      <c r="BC117" s="207"/>
      <c r="BD117" s="207"/>
      <c r="BE117" s="251"/>
      <c r="BF117" s="207"/>
      <c r="BG117" s="251"/>
      <c r="BH117" s="207"/>
      <c r="BI117" s="251"/>
      <c r="BJ117" s="207"/>
      <c r="BK117" s="251"/>
      <c r="BL117" s="207"/>
    </row>
    <row r="118" spans="2:64" ht="18" customHeight="1" x14ac:dyDescent="0.25">
      <c r="B118" s="527"/>
      <c r="C118" s="532"/>
      <c r="D118" s="205" t="s">
        <v>159</v>
      </c>
      <c r="E118" s="207"/>
      <c r="F118" s="251"/>
      <c r="G118" s="207"/>
      <c r="H118" s="251"/>
      <c r="I118" s="207"/>
      <c r="J118" s="251"/>
      <c r="K118" s="207"/>
      <c r="L118" s="251"/>
      <c r="M118" s="207"/>
      <c r="N118" s="251"/>
      <c r="O118" s="207"/>
      <c r="P118" s="251"/>
      <c r="Q118" s="207"/>
      <c r="R118" s="251"/>
      <c r="S118" s="207"/>
      <c r="T118" s="251"/>
      <c r="U118" s="207"/>
      <c r="V118" s="251"/>
      <c r="W118" s="207"/>
      <c r="X118" s="251"/>
      <c r="Y118" s="207"/>
      <c r="Z118" s="251"/>
      <c r="AA118" s="207"/>
      <c r="AB118" s="251"/>
      <c r="AC118" s="207"/>
      <c r="AD118" s="251"/>
      <c r="AE118" s="207"/>
      <c r="AF118" s="251"/>
      <c r="AG118" s="207"/>
      <c r="AH118" s="251"/>
      <c r="AI118" s="207"/>
      <c r="AJ118" s="251"/>
      <c r="AK118" s="207"/>
      <c r="AL118" s="251"/>
      <c r="AM118" s="207"/>
      <c r="AN118" s="251"/>
      <c r="AO118" s="207"/>
      <c r="AP118" s="251"/>
      <c r="AQ118" s="207"/>
      <c r="AR118" s="251"/>
      <c r="AS118" s="207"/>
      <c r="AT118" s="251"/>
      <c r="AU118" s="207"/>
      <c r="AV118" s="251"/>
      <c r="AW118" s="207"/>
      <c r="AX118" s="251"/>
      <c r="AY118" s="207"/>
      <c r="AZ118" s="251"/>
      <c r="BA118" s="207"/>
      <c r="BB118" s="251"/>
      <c r="BC118" s="207"/>
      <c r="BD118" s="207"/>
      <c r="BE118" s="251"/>
      <c r="BF118" s="207"/>
      <c r="BG118" s="251"/>
      <c r="BH118" s="207"/>
      <c r="BI118" s="251"/>
      <c r="BJ118" s="207"/>
      <c r="BK118" s="251"/>
      <c r="BL118" s="207"/>
    </row>
    <row r="119" spans="2:64" ht="18" customHeight="1" x14ac:dyDescent="0.25">
      <c r="B119" s="527"/>
      <c r="C119" s="532"/>
      <c r="D119" s="205" t="s">
        <v>160</v>
      </c>
      <c r="E119" s="207"/>
      <c r="F119" s="251"/>
      <c r="G119" s="207"/>
      <c r="H119" s="251"/>
      <c r="I119" s="207"/>
      <c r="J119" s="251"/>
      <c r="K119" s="207"/>
      <c r="L119" s="251"/>
      <c r="M119" s="207"/>
      <c r="N119" s="251"/>
      <c r="O119" s="207"/>
      <c r="P119" s="251"/>
      <c r="Q119" s="207"/>
      <c r="R119" s="251"/>
      <c r="S119" s="207"/>
      <c r="T119" s="251"/>
      <c r="U119" s="207"/>
      <c r="V119" s="251"/>
      <c r="W119" s="207"/>
      <c r="X119" s="251"/>
      <c r="Y119" s="207"/>
      <c r="Z119" s="251"/>
      <c r="AA119" s="207"/>
      <c r="AB119" s="251"/>
      <c r="AC119" s="207"/>
      <c r="AD119" s="251"/>
      <c r="AE119" s="207"/>
      <c r="AF119" s="251"/>
      <c r="AG119" s="207"/>
      <c r="AH119" s="251"/>
      <c r="AI119" s="207"/>
      <c r="AJ119" s="251"/>
      <c r="AK119" s="207"/>
      <c r="AL119" s="251"/>
      <c r="AM119" s="207"/>
      <c r="AN119" s="251"/>
      <c r="AO119" s="207"/>
      <c r="AP119" s="251"/>
      <c r="AQ119" s="207"/>
      <c r="AR119" s="251"/>
      <c r="AS119" s="207"/>
      <c r="AT119" s="251"/>
      <c r="AU119" s="207"/>
      <c r="AV119" s="251"/>
      <c r="AW119" s="207"/>
      <c r="AX119" s="251"/>
      <c r="AY119" s="207"/>
      <c r="AZ119" s="251"/>
      <c r="BA119" s="207"/>
      <c r="BB119" s="251"/>
      <c r="BC119" s="207"/>
      <c r="BD119" s="207"/>
      <c r="BE119" s="251"/>
      <c r="BF119" s="207"/>
      <c r="BG119" s="251"/>
      <c r="BH119" s="207"/>
      <c r="BI119" s="251"/>
      <c r="BJ119" s="207"/>
      <c r="BK119" s="251"/>
      <c r="BL119" s="207"/>
    </row>
    <row r="120" spans="2:64" ht="18" customHeight="1" x14ac:dyDescent="0.25">
      <c r="B120" s="527"/>
      <c r="C120" s="532"/>
      <c r="D120" s="205" t="s">
        <v>161</v>
      </c>
      <c r="E120" s="208"/>
      <c r="F120" s="252"/>
      <c r="G120" s="208"/>
      <c r="H120" s="252"/>
      <c r="I120" s="208"/>
      <c r="J120" s="252"/>
      <c r="K120" s="208"/>
      <c r="L120" s="252"/>
      <c r="M120" s="208"/>
      <c r="N120" s="252"/>
      <c r="O120" s="208"/>
      <c r="P120" s="252"/>
      <c r="Q120" s="208"/>
      <c r="R120" s="252"/>
      <c r="S120" s="208"/>
      <c r="T120" s="252"/>
      <c r="U120" s="208"/>
      <c r="V120" s="252"/>
      <c r="W120" s="208"/>
      <c r="X120" s="252"/>
      <c r="Y120" s="208"/>
      <c r="Z120" s="252"/>
      <c r="AA120" s="208"/>
      <c r="AB120" s="252"/>
      <c r="AC120" s="208"/>
      <c r="AD120" s="252"/>
      <c r="AE120" s="208"/>
      <c r="AF120" s="252"/>
      <c r="AG120" s="208"/>
      <c r="AH120" s="252"/>
      <c r="AI120" s="208"/>
      <c r="AJ120" s="252"/>
      <c r="AK120" s="208"/>
      <c r="AL120" s="252"/>
      <c r="AM120" s="208"/>
      <c r="AN120" s="252"/>
      <c r="AO120" s="208"/>
      <c r="AP120" s="252"/>
      <c r="AQ120" s="208"/>
      <c r="AR120" s="252"/>
      <c r="AS120" s="208"/>
      <c r="AT120" s="252"/>
      <c r="AU120" s="208"/>
      <c r="AV120" s="252"/>
      <c r="AW120" s="208"/>
      <c r="AX120" s="252"/>
      <c r="AY120" s="208"/>
      <c r="AZ120" s="252"/>
      <c r="BA120" s="208"/>
      <c r="BB120" s="252"/>
      <c r="BC120" s="208"/>
      <c r="BD120" s="208"/>
      <c r="BE120" s="252"/>
      <c r="BF120" s="208"/>
      <c r="BG120" s="252"/>
      <c r="BH120" s="208"/>
      <c r="BI120" s="252"/>
      <c r="BJ120" s="208"/>
      <c r="BK120" s="252"/>
      <c r="BL120" s="208"/>
    </row>
    <row r="121" spans="2:64" ht="18" customHeight="1" thickBot="1" x14ac:dyDescent="0.3">
      <c r="B121" s="527"/>
      <c r="C121" s="532"/>
      <c r="D121" s="209" t="s">
        <v>162</v>
      </c>
      <c r="E121" s="210" t="e">
        <f>E112/E117</f>
        <v>#DIV/0!</v>
      </c>
      <c r="F121" s="253" t="e">
        <f t="shared" ref="F121:AH121" si="101">F112/F117</f>
        <v>#DIV/0!</v>
      </c>
      <c r="G121" s="210" t="e">
        <f t="shared" si="101"/>
        <v>#DIV/0!</v>
      </c>
      <c r="H121" s="253" t="e">
        <f t="shared" si="101"/>
        <v>#DIV/0!</v>
      </c>
      <c r="I121" s="210" t="e">
        <f t="shared" si="101"/>
        <v>#DIV/0!</v>
      </c>
      <c r="J121" s="253" t="e">
        <f t="shared" si="101"/>
        <v>#DIV/0!</v>
      </c>
      <c r="K121" s="210" t="e">
        <f t="shared" si="101"/>
        <v>#DIV/0!</v>
      </c>
      <c r="L121" s="253" t="e">
        <f t="shared" si="101"/>
        <v>#DIV/0!</v>
      </c>
      <c r="M121" s="210" t="e">
        <f t="shared" si="101"/>
        <v>#DIV/0!</v>
      </c>
      <c r="N121" s="253" t="e">
        <f t="shared" si="101"/>
        <v>#DIV/0!</v>
      </c>
      <c r="O121" s="210" t="e">
        <f t="shared" si="101"/>
        <v>#DIV/0!</v>
      </c>
      <c r="P121" s="253" t="e">
        <f t="shared" si="101"/>
        <v>#DIV/0!</v>
      </c>
      <c r="Q121" s="210" t="e">
        <f t="shared" si="101"/>
        <v>#DIV/0!</v>
      </c>
      <c r="R121" s="253" t="e">
        <f t="shared" si="101"/>
        <v>#DIV/0!</v>
      </c>
      <c r="S121" s="210" t="e">
        <f t="shared" si="101"/>
        <v>#DIV/0!</v>
      </c>
      <c r="T121" s="253" t="e">
        <f t="shared" si="101"/>
        <v>#DIV/0!</v>
      </c>
      <c r="U121" s="210" t="e">
        <f t="shared" si="101"/>
        <v>#DIV/0!</v>
      </c>
      <c r="V121" s="253" t="e">
        <f t="shared" si="101"/>
        <v>#DIV/0!</v>
      </c>
      <c r="W121" s="210" t="e">
        <f t="shared" si="101"/>
        <v>#DIV/0!</v>
      </c>
      <c r="X121" s="253" t="e">
        <f t="shared" si="101"/>
        <v>#DIV/0!</v>
      </c>
      <c r="Y121" s="210" t="e">
        <f t="shared" si="101"/>
        <v>#DIV/0!</v>
      </c>
      <c r="Z121" s="253" t="e">
        <f t="shared" si="101"/>
        <v>#DIV/0!</v>
      </c>
      <c r="AA121" s="210" t="e">
        <f t="shared" si="101"/>
        <v>#DIV/0!</v>
      </c>
      <c r="AB121" s="253" t="e">
        <f t="shared" si="101"/>
        <v>#DIV/0!</v>
      </c>
      <c r="AC121" s="210" t="e">
        <f t="shared" si="101"/>
        <v>#DIV/0!</v>
      </c>
      <c r="AD121" s="253" t="e">
        <f t="shared" si="101"/>
        <v>#DIV/0!</v>
      </c>
      <c r="AE121" s="210" t="e">
        <f t="shared" si="101"/>
        <v>#DIV/0!</v>
      </c>
      <c r="AF121" s="253" t="e">
        <f t="shared" si="101"/>
        <v>#DIV/0!</v>
      </c>
      <c r="AG121" s="210" t="e">
        <f t="shared" si="101"/>
        <v>#DIV/0!</v>
      </c>
      <c r="AH121" s="253" t="e">
        <f t="shared" si="101"/>
        <v>#DIV/0!</v>
      </c>
      <c r="AI121" s="210" t="e">
        <f>AI112/AI117</f>
        <v>#DIV/0!</v>
      </c>
      <c r="AJ121" s="253" t="e">
        <f t="shared" ref="AJ121:BC121" si="102">AJ112/AJ117</f>
        <v>#DIV/0!</v>
      </c>
      <c r="AK121" s="210" t="e">
        <f t="shared" si="102"/>
        <v>#DIV/0!</v>
      </c>
      <c r="AL121" s="253" t="e">
        <f t="shared" si="102"/>
        <v>#DIV/0!</v>
      </c>
      <c r="AM121" s="210" t="e">
        <f t="shared" si="102"/>
        <v>#DIV/0!</v>
      </c>
      <c r="AN121" s="253" t="e">
        <f t="shared" si="102"/>
        <v>#DIV/0!</v>
      </c>
      <c r="AO121" s="210" t="e">
        <f t="shared" si="102"/>
        <v>#DIV/0!</v>
      </c>
      <c r="AP121" s="253" t="e">
        <f t="shared" si="102"/>
        <v>#DIV/0!</v>
      </c>
      <c r="AQ121" s="210" t="e">
        <f t="shared" si="102"/>
        <v>#DIV/0!</v>
      </c>
      <c r="AR121" s="253" t="e">
        <f t="shared" si="102"/>
        <v>#DIV/0!</v>
      </c>
      <c r="AS121" s="210" t="e">
        <f t="shared" si="102"/>
        <v>#DIV/0!</v>
      </c>
      <c r="AT121" s="253" t="e">
        <f t="shared" si="102"/>
        <v>#DIV/0!</v>
      </c>
      <c r="AU121" s="210" t="e">
        <f t="shared" si="102"/>
        <v>#DIV/0!</v>
      </c>
      <c r="AV121" s="253" t="e">
        <f t="shared" si="102"/>
        <v>#DIV/0!</v>
      </c>
      <c r="AW121" s="210" t="e">
        <f t="shared" si="102"/>
        <v>#DIV/0!</v>
      </c>
      <c r="AX121" s="253" t="e">
        <f t="shared" si="102"/>
        <v>#DIV/0!</v>
      </c>
      <c r="AY121" s="210" t="e">
        <f t="shared" si="102"/>
        <v>#DIV/0!</v>
      </c>
      <c r="AZ121" s="253" t="e">
        <f t="shared" si="102"/>
        <v>#DIV/0!</v>
      </c>
      <c r="BA121" s="210" t="e">
        <f t="shared" si="102"/>
        <v>#DIV/0!</v>
      </c>
      <c r="BB121" s="253" t="e">
        <f t="shared" si="102"/>
        <v>#DIV/0!</v>
      </c>
      <c r="BC121" s="210" t="e">
        <f t="shared" si="102"/>
        <v>#DIV/0!</v>
      </c>
      <c r="BD121" s="210" t="e">
        <f t="shared" ref="BD121:BL121" si="103">BD112/BD117</f>
        <v>#DIV/0!</v>
      </c>
      <c r="BE121" s="253" t="e">
        <f t="shared" si="103"/>
        <v>#DIV/0!</v>
      </c>
      <c r="BF121" s="210" t="e">
        <f t="shared" si="103"/>
        <v>#DIV/0!</v>
      </c>
      <c r="BG121" s="253" t="e">
        <f t="shared" si="103"/>
        <v>#DIV/0!</v>
      </c>
      <c r="BH121" s="210" t="e">
        <f t="shared" si="103"/>
        <v>#DIV/0!</v>
      </c>
      <c r="BI121" s="253" t="e">
        <f t="shared" si="103"/>
        <v>#DIV/0!</v>
      </c>
      <c r="BJ121" s="210" t="e">
        <f t="shared" si="103"/>
        <v>#DIV/0!</v>
      </c>
      <c r="BK121" s="253" t="e">
        <f t="shared" si="103"/>
        <v>#DIV/0!</v>
      </c>
      <c r="BL121" s="210" t="e">
        <f t="shared" si="103"/>
        <v>#DIV/0!</v>
      </c>
    </row>
    <row r="122" spans="2:64" ht="18" customHeight="1" x14ac:dyDescent="0.25">
      <c r="B122" s="527"/>
      <c r="C122" s="532"/>
      <c r="D122" s="54" t="s">
        <v>283</v>
      </c>
      <c r="E122" s="190"/>
      <c r="F122" s="254"/>
      <c r="G122" s="190"/>
      <c r="H122" s="254"/>
      <c r="I122" s="190"/>
      <c r="J122" s="254"/>
      <c r="K122" s="190"/>
      <c r="L122" s="254"/>
      <c r="M122" s="190"/>
      <c r="N122" s="254"/>
      <c r="O122" s="190"/>
      <c r="P122" s="254"/>
      <c r="Q122" s="190"/>
      <c r="R122" s="254"/>
      <c r="S122" s="190"/>
      <c r="T122" s="254"/>
      <c r="U122" s="190"/>
      <c r="V122" s="254"/>
      <c r="W122" s="190"/>
      <c r="X122" s="254"/>
      <c r="Y122" s="190"/>
      <c r="Z122" s="254"/>
      <c r="AA122" s="190"/>
      <c r="AB122" s="254"/>
      <c r="AC122" s="190"/>
      <c r="AD122" s="254"/>
      <c r="AE122" s="190"/>
      <c r="AF122" s="254"/>
      <c r="AG122" s="190"/>
      <c r="AH122" s="254"/>
      <c r="AI122" s="190"/>
      <c r="AJ122" s="254"/>
      <c r="AK122" s="190"/>
      <c r="AL122" s="254"/>
      <c r="AM122" s="190"/>
      <c r="AN122" s="254"/>
      <c r="AO122" s="190"/>
      <c r="AP122" s="254"/>
      <c r="AQ122" s="190"/>
      <c r="AR122" s="254"/>
      <c r="AS122" s="190"/>
      <c r="AT122" s="254"/>
      <c r="AU122" s="190"/>
      <c r="AV122" s="254"/>
      <c r="AW122" s="190"/>
      <c r="AX122" s="254"/>
      <c r="AY122" s="190"/>
      <c r="AZ122" s="254"/>
      <c r="BA122" s="190"/>
      <c r="BB122" s="254"/>
      <c r="BC122" s="190"/>
      <c r="BD122" s="190"/>
      <c r="BE122" s="254"/>
      <c r="BF122" s="190"/>
      <c r="BG122" s="254"/>
      <c r="BH122" s="190"/>
      <c r="BI122" s="254"/>
      <c r="BJ122" s="190"/>
      <c r="BK122" s="254"/>
      <c r="BL122" s="190"/>
    </row>
    <row r="123" spans="2:64" ht="18" customHeight="1" x14ac:dyDescent="0.25">
      <c r="B123" s="527"/>
      <c r="C123" s="532"/>
      <c r="D123" s="52" t="s">
        <v>284</v>
      </c>
      <c r="E123" s="177"/>
      <c r="F123" s="255"/>
      <c r="G123" s="177"/>
      <c r="H123" s="255"/>
      <c r="I123" s="177"/>
      <c r="J123" s="255"/>
      <c r="K123" s="177"/>
      <c r="L123" s="255"/>
      <c r="M123" s="177"/>
      <c r="N123" s="255"/>
      <c r="O123" s="177"/>
      <c r="P123" s="255"/>
      <c r="Q123" s="177"/>
      <c r="R123" s="255"/>
      <c r="S123" s="177"/>
      <c r="T123" s="255"/>
      <c r="U123" s="177"/>
      <c r="V123" s="255"/>
      <c r="W123" s="177"/>
      <c r="X123" s="255"/>
      <c r="Y123" s="177"/>
      <c r="Z123" s="255"/>
      <c r="AA123" s="177"/>
      <c r="AB123" s="255"/>
      <c r="AC123" s="177"/>
      <c r="AD123" s="255"/>
      <c r="AE123" s="177"/>
      <c r="AF123" s="255"/>
      <c r="AG123" s="177"/>
      <c r="AH123" s="255"/>
      <c r="AI123" s="177"/>
      <c r="AJ123" s="255"/>
      <c r="AK123" s="177"/>
      <c r="AL123" s="255"/>
      <c r="AM123" s="177"/>
      <c r="AN123" s="255"/>
      <c r="AO123" s="177"/>
      <c r="AP123" s="255"/>
      <c r="AQ123" s="177"/>
      <c r="AR123" s="255"/>
      <c r="AS123" s="177"/>
      <c r="AT123" s="255"/>
      <c r="AU123" s="177"/>
      <c r="AV123" s="255"/>
      <c r="AW123" s="177"/>
      <c r="AX123" s="255"/>
      <c r="AY123" s="177"/>
      <c r="AZ123" s="255"/>
      <c r="BA123" s="177"/>
      <c r="BB123" s="255"/>
      <c r="BC123" s="177"/>
      <c r="BD123" s="177"/>
      <c r="BE123" s="255"/>
      <c r="BF123" s="177"/>
      <c r="BG123" s="255"/>
      <c r="BH123" s="177"/>
      <c r="BI123" s="255"/>
      <c r="BJ123" s="177"/>
      <c r="BK123" s="255"/>
      <c r="BL123" s="177"/>
    </row>
    <row r="124" spans="2:64" ht="18" customHeight="1" x14ac:dyDescent="0.25">
      <c r="B124" s="527"/>
      <c r="C124" s="532"/>
      <c r="D124" s="52" t="s">
        <v>163</v>
      </c>
      <c r="E124" s="75"/>
      <c r="F124" s="256"/>
      <c r="G124" s="75"/>
      <c r="H124" s="256"/>
      <c r="I124" s="75"/>
      <c r="J124" s="256"/>
      <c r="K124" s="75"/>
      <c r="L124" s="256"/>
      <c r="M124" s="75"/>
      <c r="N124" s="256"/>
      <c r="O124" s="75"/>
      <c r="P124" s="256"/>
      <c r="Q124" s="75"/>
      <c r="R124" s="256"/>
      <c r="S124" s="75"/>
      <c r="T124" s="256"/>
      <c r="U124" s="75"/>
      <c r="V124" s="256"/>
      <c r="W124" s="75"/>
      <c r="X124" s="256"/>
      <c r="Y124" s="75"/>
      <c r="Z124" s="256"/>
      <c r="AA124" s="75"/>
      <c r="AB124" s="256"/>
      <c r="AC124" s="75"/>
      <c r="AD124" s="256"/>
      <c r="AE124" s="75"/>
      <c r="AF124" s="256"/>
      <c r="AG124" s="75"/>
      <c r="AH124" s="256"/>
      <c r="AI124" s="75"/>
      <c r="AJ124" s="256"/>
      <c r="AK124" s="75"/>
      <c r="AL124" s="256"/>
      <c r="AM124" s="75"/>
      <c r="AN124" s="256"/>
      <c r="AO124" s="75"/>
      <c r="AP124" s="256"/>
      <c r="AQ124" s="75"/>
      <c r="AR124" s="256"/>
      <c r="AS124" s="75"/>
      <c r="AT124" s="256"/>
      <c r="AU124" s="75"/>
      <c r="AV124" s="256"/>
      <c r="AW124" s="75"/>
      <c r="AX124" s="256"/>
      <c r="AY124" s="75"/>
      <c r="AZ124" s="256"/>
      <c r="BA124" s="75"/>
      <c r="BB124" s="256"/>
      <c r="BC124" s="75"/>
      <c r="BD124" s="75"/>
      <c r="BE124" s="256"/>
      <c r="BF124" s="75"/>
      <c r="BG124" s="256"/>
      <c r="BH124" s="75"/>
      <c r="BI124" s="256"/>
      <c r="BJ124" s="75"/>
      <c r="BK124" s="256"/>
      <c r="BL124" s="75"/>
    </row>
    <row r="125" spans="2:64" ht="18" customHeight="1" x14ac:dyDescent="0.25">
      <c r="B125" s="527"/>
      <c r="C125" s="532"/>
      <c r="D125" s="52" t="s">
        <v>164</v>
      </c>
      <c r="E125" s="75"/>
      <c r="F125" s="256"/>
      <c r="G125" s="75"/>
      <c r="H125" s="256"/>
      <c r="I125" s="75"/>
      <c r="J125" s="256"/>
      <c r="K125" s="75"/>
      <c r="L125" s="256"/>
      <c r="M125" s="75"/>
      <c r="N125" s="256"/>
      <c r="O125" s="75"/>
      <c r="P125" s="256"/>
      <c r="Q125" s="75"/>
      <c r="R125" s="256"/>
      <c r="S125" s="75"/>
      <c r="T125" s="256"/>
      <c r="U125" s="75"/>
      <c r="V125" s="256"/>
      <c r="W125" s="75"/>
      <c r="X125" s="256"/>
      <c r="Y125" s="75"/>
      <c r="Z125" s="256"/>
      <c r="AA125" s="75"/>
      <c r="AB125" s="256"/>
      <c r="AC125" s="75"/>
      <c r="AD125" s="256"/>
      <c r="AE125" s="75"/>
      <c r="AF125" s="256"/>
      <c r="AG125" s="75"/>
      <c r="AH125" s="256"/>
      <c r="AI125" s="75"/>
      <c r="AJ125" s="256"/>
      <c r="AK125" s="75"/>
      <c r="AL125" s="256"/>
      <c r="AM125" s="75"/>
      <c r="AN125" s="256"/>
      <c r="AO125" s="75"/>
      <c r="AP125" s="256"/>
      <c r="AQ125" s="75"/>
      <c r="AR125" s="256"/>
      <c r="AS125" s="75"/>
      <c r="AT125" s="256"/>
      <c r="AU125" s="75"/>
      <c r="AV125" s="256"/>
      <c r="AW125" s="75"/>
      <c r="AX125" s="256"/>
      <c r="AY125" s="75"/>
      <c r="AZ125" s="256"/>
      <c r="BA125" s="75"/>
      <c r="BB125" s="256"/>
      <c r="BC125" s="75"/>
      <c r="BD125" s="75"/>
      <c r="BE125" s="256"/>
      <c r="BF125" s="75"/>
      <c r="BG125" s="256"/>
      <c r="BH125" s="75"/>
      <c r="BI125" s="256"/>
      <c r="BJ125" s="75"/>
      <c r="BK125" s="256"/>
      <c r="BL125" s="75"/>
    </row>
    <row r="126" spans="2:64" ht="18" customHeight="1" x14ac:dyDescent="0.25">
      <c r="B126" s="527"/>
      <c r="C126" s="532"/>
      <c r="D126" s="52" t="s">
        <v>165</v>
      </c>
      <c r="E126" s="75"/>
      <c r="F126" s="256"/>
      <c r="G126" s="75"/>
      <c r="H126" s="256"/>
      <c r="I126" s="75"/>
      <c r="J126" s="256"/>
      <c r="K126" s="75"/>
      <c r="L126" s="256"/>
      <c r="M126" s="75"/>
      <c r="N126" s="256"/>
      <c r="O126" s="75"/>
      <c r="P126" s="256"/>
      <c r="Q126" s="75"/>
      <c r="R126" s="256"/>
      <c r="S126" s="75"/>
      <c r="T126" s="256"/>
      <c r="U126" s="75"/>
      <c r="V126" s="256"/>
      <c r="W126" s="75"/>
      <c r="X126" s="256"/>
      <c r="Y126" s="75"/>
      <c r="Z126" s="256"/>
      <c r="AA126" s="75"/>
      <c r="AB126" s="256"/>
      <c r="AC126" s="75"/>
      <c r="AD126" s="256"/>
      <c r="AE126" s="75"/>
      <c r="AF126" s="256"/>
      <c r="AG126" s="75"/>
      <c r="AH126" s="256"/>
      <c r="AI126" s="75"/>
      <c r="AJ126" s="256"/>
      <c r="AK126" s="75"/>
      <c r="AL126" s="256"/>
      <c r="AM126" s="75"/>
      <c r="AN126" s="256"/>
      <c r="AO126" s="75"/>
      <c r="AP126" s="256"/>
      <c r="AQ126" s="75"/>
      <c r="AR126" s="256"/>
      <c r="AS126" s="75"/>
      <c r="AT126" s="256"/>
      <c r="AU126" s="75"/>
      <c r="AV126" s="256"/>
      <c r="AW126" s="75"/>
      <c r="AX126" s="256"/>
      <c r="AY126" s="75"/>
      <c r="AZ126" s="256"/>
      <c r="BA126" s="75"/>
      <c r="BB126" s="256"/>
      <c r="BC126" s="75"/>
      <c r="BD126" s="75"/>
      <c r="BE126" s="256"/>
      <c r="BF126" s="75"/>
      <c r="BG126" s="256"/>
      <c r="BH126" s="75"/>
      <c r="BI126" s="256"/>
      <c r="BJ126" s="75"/>
      <c r="BK126" s="256"/>
      <c r="BL126" s="75"/>
    </row>
    <row r="127" spans="2:64" ht="18" customHeight="1" x14ac:dyDescent="0.25">
      <c r="B127" s="527"/>
      <c r="C127" s="532"/>
      <c r="D127" s="52" t="s">
        <v>166</v>
      </c>
      <c r="E127" s="75"/>
      <c r="F127" s="256"/>
      <c r="G127" s="75"/>
      <c r="H127" s="256"/>
      <c r="I127" s="75"/>
      <c r="J127" s="256"/>
      <c r="K127" s="75"/>
      <c r="L127" s="256"/>
      <c r="M127" s="75"/>
      <c r="N127" s="256"/>
      <c r="O127" s="75"/>
      <c r="P127" s="256"/>
      <c r="Q127" s="75"/>
      <c r="R127" s="256"/>
      <c r="S127" s="75"/>
      <c r="T127" s="256"/>
      <c r="U127" s="75"/>
      <c r="V127" s="256"/>
      <c r="W127" s="75"/>
      <c r="X127" s="256"/>
      <c r="Y127" s="75"/>
      <c r="Z127" s="256"/>
      <c r="AA127" s="75"/>
      <c r="AB127" s="256"/>
      <c r="AC127" s="75"/>
      <c r="AD127" s="256"/>
      <c r="AE127" s="75"/>
      <c r="AF127" s="256"/>
      <c r="AG127" s="75"/>
      <c r="AH127" s="256"/>
      <c r="AI127" s="75"/>
      <c r="AJ127" s="256"/>
      <c r="AK127" s="75"/>
      <c r="AL127" s="256"/>
      <c r="AM127" s="75"/>
      <c r="AN127" s="256"/>
      <c r="AO127" s="75"/>
      <c r="AP127" s="256"/>
      <c r="AQ127" s="75"/>
      <c r="AR127" s="256"/>
      <c r="AS127" s="75"/>
      <c r="AT127" s="256"/>
      <c r="AU127" s="75"/>
      <c r="AV127" s="256"/>
      <c r="AW127" s="75"/>
      <c r="AX127" s="256"/>
      <c r="AY127" s="75"/>
      <c r="AZ127" s="256"/>
      <c r="BA127" s="75"/>
      <c r="BB127" s="256"/>
      <c r="BC127" s="75"/>
      <c r="BD127" s="75"/>
      <c r="BE127" s="256"/>
      <c r="BF127" s="75"/>
      <c r="BG127" s="256"/>
      <c r="BH127" s="75"/>
      <c r="BI127" s="256"/>
      <c r="BJ127" s="75"/>
      <c r="BK127" s="256"/>
      <c r="BL127" s="75"/>
    </row>
    <row r="128" spans="2:64" ht="18" customHeight="1" x14ac:dyDescent="0.25">
      <c r="B128" s="527"/>
      <c r="C128" s="532"/>
      <c r="D128" s="52" t="s">
        <v>167</v>
      </c>
      <c r="E128" s="75"/>
      <c r="F128" s="256"/>
      <c r="G128" s="75"/>
      <c r="H128" s="256"/>
      <c r="I128" s="75"/>
      <c r="J128" s="256"/>
      <c r="K128" s="75"/>
      <c r="L128" s="256"/>
      <c r="M128" s="75"/>
      <c r="N128" s="256"/>
      <c r="O128" s="75"/>
      <c r="P128" s="256"/>
      <c r="Q128" s="75"/>
      <c r="R128" s="256"/>
      <c r="S128" s="75"/>
      <c r="T128" s="256"/>
      <c r="U128" s="75"/>
      <c r="V128" s="256"/>
      <c r="W128" s="75"/>
      <c r="X128" s="256"/>
      <c r="Y128" s="75"/>
      <c r="Z128" s="256"/>
      <c r="AA128" s="75"/>
      <c r="AB128" s="256"/>
      <c r="AC128" s="75"/>
      <c r="AD128" s="256"/>
      <c r="AE128" s="75"/>
      <c r="AF128" s="256"/>
      <c r="AG128" s="75"/>
      <c r="AH128" s="256"/>
      <c r="AI128" s="75"/>
      <c r="AJ128" s="256"/>
      <c r="AK128" s="75"/>
      <c r="AL128" s="256"/>
      <c r="AM128" s="75"/>
      <c r="AN128" s="256"/>
      <c r="AO128" s="75"/>
      <c r="AP128" s="256"/>
      <c r="AQ128" s="75"/>
      <c r="AR128" s="256"/>
      <c r="AS128" s="75"/>
      <c r="AT128" s="256"/>
      <c r="AU128" s="75"/>
      <c r="AV128" s="256"/>
      <c r="AW128" s="75"/>
      <c r="AX128" s="256"/>
      <c r="AY128" s="75"/>
      <c r="AZ128" s="256"/>
      <c r="BA128" s="75"/>
      <c r="BB128" s="256"/>
      <c r="BC128" s="75"/>
      <c r="BD128" s="75"/>
      <c r="BE128" s="256"/>
      <c r="BF128" s="75"/>
      <c r="BG128" s="256"/>
      <c r="BH128" s="75"/>
      <c r="BI128" s="256"/>
      <c r="BJ128" s="75"/>
      <c r="BK128" s="256"/>
      <c r="BL128" s="75"/>
    </row>
    <row r="129" spans="2:64" ht="18" customHeight="1" x14ac:dyDescent="0.25">
      <c r="B129" s="527"/>
      <c r="C129" s="532"/>
      <c r="D129" s="52" t="s">
        <v>168</v>
      </c>
      <c r="E129" s="75"/>
      <c r="F129" s="256"/>
      <c r="G129" s="75"/>
      <c r="H129" s="256"/>
      <c r="I129" s="75"/>
      <c r="J129" s="256"/>
      <c r="K129" s="75"/>
      <c r="L129" s="256"/>
      <c r="M129" s="75"/>
      <c r="N129" s="256"/>
      <c r="O129" s="75"/>
      <c r="P129" s="256"/>
      <c r="Q129" s="75"/>
      <c r="R129" s="256"/>
      <c r="S129" s="75"/>
      <c r="T129" s="256"/>
      <c r="U129" s="75"/>
      <c r="V129" s="256"/>
      <c r="W129" s="75"/>
      <c r="X129" s="256"/>
      <c r="Y129" s="75"/>
      <c r="Z129" s="256"/>
      <c r="AA129" s="75"/>
      <c r="AB129" s="256"/>
      <c r="AC129" s="75"/>
      <c r="AD129" s="256"/>
      <c r="AE129" s="75"/>
      <c r="AF129" s="256"/>
      <c r="AG129" s="75"/>
      <c r="AH129" s="256"/>
      <c r="AI129" s="75"/>
      <c r="AJ129" s="256"/>
      <c r="AK129" s="75"/>
      <c r="AL129" s="256"/>
      <c r="AM129" s="75"/>
      <c r="AN129" s="256"/>
      <c r="AO129" s="75"/>
      <c r="AP129" s="256"/>
      <c r="AQ129" s="75"/>
      <c r="AR129" s="256"/>
      <c r="AS129" s="75"/>
      <c r="AT129" s="256"/>
      <c r="AU129" s="75"/>
      <c r="AV129" s="256"/>
      <c r="AW129" s="75"/>
      <c r="AX129" s="256"/>
      <c r="AY129" s="75"/>
      <c r="AZ129" s="256"/>
      <c r="BA129" s="75"/>
      <c r="BB129" s="256"/>
      <c r="BC129" s="75"/>
      <c r="BD129" s="75"/>
      <c r="BE129" s="256"/>
      <c r="BF129" s="75"/>
      <c r="BG129" s="256"/>
      <c r="BH129" s="75"/>
      <c r="BI129" s="256"/>
      <c r="BJ129" s="75"/>
      <c r="BK129" s="256"/>
      <c r="BL129" s="75"/>
    </row>
    <row r="130" spans="2:64" ht="15.75" customHeight="1" thickBot="1" x14ac:dyDescent="0.3">
      <c r="B130" s="529"/>
      <c r="C130" s="533"/>
      <c r="D130" s="53" t="s">
        <v>169</v>
      </c>
      <c r="E130" s="76"/>
      <c r="F130" s="257"/>
      <c r="G130" s="76"/>
      <c r="H130" s="257"/>
      <c r="I130" s="76"/>
      <c r="J130" s="257"/>
      <c r="K130" s="76"/>
      <c r="L130" s="257"/>
      <c r="M130" s="76"/>
      <c r="N130" s="257"/>
      <c r="O130" s="76"/>
      <c r="P130" s="257"/>
      <c r="Q130" s="76"/>
      <c r="R130" s="257"/>
      <c r="S130" s="76"/>
      <c r="T130" s="257"/>
      <c r="U130" s="76"/>
      <c r="V130" s="257"/>
      <c r="W130" s="76"/>
      <c r="X130" s="257"/>
      <c r="Y130" s="76"/>
      <c r="Z130" s="257"/>
      <c r="AA130" s="76"/>
      <c r="AB130" s="257"/>
      <c r="AC130" s="76"/>
      <c r="AD130" s="257"/>
      <c r="AE130" s="76"/>
      <c r="AF130" s="257"/>
      <c r="AG130" s="76"/>
      <c r="AH130" s="257"/>
      <c r="AI130" s="76"/>
      <c r="AJ130" s="257"/>
      <c r="AK130" s="76"/>
      <c r="AL130" s="257"/>
      <c r="AM130" s="76"/>
      <c r="AN130" s="257"/>
      <c r="AO130" s="76"/>
      <c r="AP130" s="257"/>
      <c r="AQ130" s="76"/>
      <c r="AR130" s="257"/>
      <c r="AS130" s="76"/>
      <c r="AT130" s="257"/>
      <c r="AU130" s="76"/>
      <c r="AV130" s="257"/>
      <c r="AW130" s="76"/>
      <c r="AX130" s="257"/>
      <c r="AY130" s="76"/>
      <c r="AZ130" s="257"/>
      <c r="BA130" s="76"/>
      <c r="BB130" s="257"/>
      <c r="BC130" s="76"/>
      <c r="BD130" s="76"/>
      <c r="BE130" s="257"/>
      <c r="BF130" s="76"/>
      <c r="BG130" s="257"/>
      <c r="BH130" s="76"/>
      <c r="BI130" s="257"/>
      <c r="BJ130" s="76"/>
      <c r="BK130" s="257"/>
      <c r="BL130" s="76"/>
    </row>
    <row r="131" spans="2:64" ht="18" customHeight="1" x14ac:dyDescent="0.25">
      <c r="B131" s="534" t="s">
        <v>170</v>
      </c>
      <c r="C131" s="535"/>
      <c r="D131" s="70" t="s">
        <v>171</v>
      </c>
      <c r="E131" s="77">
        <f t="shared" ref="E131:AH131" si="104">E67+E82</f>
        <v>0</v>
      </c>
      <c r="F131" s="258">
        <f t="shared" si="104"/>
        <v>0</v>
      </c>
      <c r="G131" s="77">
        <f t="shared" si="104"/>
        <v>0</v>
      </c>
      <c r="H131" s="258">
        <f t="shared" si="104"/>
        <v>0</v>
      </c>
      <c r="I131" s="77">
        <f t="shared" si="104"/>
        <v>0</v>
      </c>
      <c r="J131" s="258">
        <f t="shared" si="104"/>
        <v>0</v>
      </c>
      <c r="K131" s="77">
        <f t="shared" si="104"/>
        <v>0</v>
      </c>
      <c r="L131" s="258">
        <f t="shared" si="104"/>
        <v>0</v>
      </c>
      <c r="M131" s="77">
        <f t="shared" si="104"/>
        <v>0</v>
      </c>
      <c r="N131" s="258">
        <f t="shared" si="104"/>
        <v>0</v>
      </c>
      <c r="O131" s="77">
        <f t="shared" si="104"/>
        <v>0</v>
      </c>
      <c r="P131" s="258">
        <f t="shared" si="104"/>
        <v>0</v>
      </c>
      <c r="Q131" s="77">
        <f t="shared" si="104"/>
        <v>0</v>
      </c>
      <c r="R131" s="258">
        <f t="shared" si="104"/>
        <v>0</v>
      </c>
      <c r="S131" s="77">
        <f t="shared" si="104"/>
        <v>0</v>
      </c>
      <c r="T131" s="258">
        <f t="shared" si="104"/>
        <v>0</v>
      </c>
      <c r="U131" s="77">
        <f t="shared" si="104"/>
        <v>0</v>
      </c>
      <c r="V131" s="258">
        <f t="shared" si="104"/>
        <v>0</v>
      </c>
      <c r="W131" s="77">
        <f t="shared" si="104"/>
        <v>0</v>
      </c>
      <c r="X131" s="258">
        <f t="shared" si="104"/>
        <v>0</v>
      </c>
      <c r="Y131" s="77">
        <f t="shared" si="104"/>
        <v>0</v>
      </c>
      <c r="Z131" s="258">
        <f t="shared" si="104"/>
        <v>0</v>
      </c>
      <c r="AA131" s="77">
        <f t="shared" si="104"/>
        <v>0</v>
      </c>
      <c r="AB131" s="258">
        <f t="shared" si="104"/>
        <v>0</v>
      </c>
      <c r="AC131" s="77">
        <f t="shared" si="104"/>
        <v>0</v>
      </c>
      <c r="AD131" s="258">
        <f t="shared" si="104"/>
        <v>0</v>
      </c>
      <c r="AE131" s="77">
        <f t="shared" si="104"/>
        <v>0</v>
      </c>
      <c r="AF131" s="258">
        <f t="shared" si="104"/>
        <v>0</v>
      </c>
      <c r="AG131" s="77">
        <f t="shared" si="104"/>
        <v>0</v>
      </c>
      <c r="AH131" s="258">
        <f t="shared" si="104"/>
        <v>0</v>
      </c>
      <c r="AI131" s="77">
        <f t="shared" ref="AI131:BC131" si="105">AI67+AI82</f>
        <v>0</v>
      </c>
      <c r="AJ131" s="258">
        <f t="shared" si="105"/>
        <v>0</v>
      </c>
      <c r="AK131" s="77">
        <f t="shared" si="105"/>
        <v>0</v>
      </c>
      <c r="AL131" s="258">
        <f t="shared" si="105"/>
        <v>0</v>
      </c>
      <c r="AM131" s="77">
        <f t="shared" si="105"/>
        <v>0</v>
      </c>
      <c r="AN131" s="258">
        <f t="shared" si="105"/>
        <v>0</v>
      </c>
      <c r="AO131" s="77">
        <f t="shared" si="105"/>
        <v>0</v>
      </c>
      <c r="AP131" s="258">
        <f t="shared" si="105"/>
        <v>0</v>
      </c>
      <c r="AQ131" s="77">
        <f t="shared" si="105"/>
        <v>0</v>
      </c>
      <c r="AR131" s="258">
        <f t="shared" si="105"/>
        <v>0</v>
      </c>
      <c r="AS131" s="77">
        <f t="shared" si="105"/>
        <v>0</v>
      </c>
      <c r="AT131" s="258">
        <f t="shared" si="105"/>
        <v>0</v>
      </c>
      <c r="AU131" s="77">
        <f t="shared" si="105"/>
        <v>0</v>
      </c>
      <c r="AV131" s="258">
        <f t="shared" si="105"/>
        <v>0</v>
      </c>
      <c r="AW131" s="77">
        <f t="shared" si="105"/>
        <v>0</v>
      </c>
      <c r="AX131" s="258">
        <f t="shared" si="105"/>
        <v>0</v>
      </c>
      <c r="AY131" s="77">
        <f t="shared" si="105"/>
        <v>0</v>
      </c>
      <c r="AZ131" s="258">
        <f t="shared" si="105"/>
        <v>0</v>
      </c>
      <c r="BA131" s="77">
        <f t="shared" si="105"/>
        <v>0</v>
      </c>
      <c r="BB131" s="258">
        <f t="shared" si="105"/>
        <v>0</v>
      </c>
      <c r="BC131" s="77">
        <f t="shared" si="105"/>
        <v>0</v>
      </c>
      <c r="BD131" s="77">
        <f t="shared" ref="BD131:BL131" si="106">BD67+BD82</f>
        <v>0</v>
      </c>
      <c r="BE131" s="258">
        <f t="shared" si="106"/>
        <v>0</v>
      </c>
      <c r="BF131" s="77">
        <f t="shared" si="106"/>
        <v>0</v>
      </c>
      <c r="BG131" s="258">
        <f t="shared" si="106"/>
        <v>0</v>
      </c>
      <c r="BH131" s="77">
        <f t="shared" si="106"/>
        <v>0</v>
      </c>
      <c r="BI131" s="258">
        <f t="shared" si="106"/>
        <v>0</v>
      </c>
      <c r="BJ131" s="77">
        <f t="shared" si="106"/>
        <v>0</v>
      </c>
      <c r="BK131" s="258">
        <f t="shared" si="106"/>
        <v>0</v>
      </c>
      <c r="BL131" s="77">
        <f t="shared" si="106"/>
        <v>0</v>
      </c>
    </row>
    <row r="132" spans="2:64" ht="18" customHeight="1" x14ac:dyDescent="0.25">
      <c r="B132" s="536"/>
      <c r="C132" s="537"/>
      <c r="D132" s="23" t="s">
        <v>172</v>
      </c>
      <c r="E132" s="178" t="e">
        <f t="shared" ref="E132:AH132" si="107">E67/E62</f>
        <v>#DIV/0!</v>
      </c>
      <c r="F132" s="259" t="e">
        <f t="shared" si="107"/>
        <v>#DIV/0!</v>
      </c>
      <c r="G132" s="178" t="e">
        <f t="shared" si="107"/>
        <v>#DIV/0!</v>
      </c>
      <c r="H132" s="259" t="e">
        <f t="shared" si="107"/>
        <v>#DIV/0!</v>
      </c>
      <c r="I132" s="178" t="e">
        <f t="shared" si="107"/>
        <v>#DIV/0!</v>
      </c>
      <c r="J132" s="259" t="e">
        <f t="shared" si="107"/>
        <v>#DIV/0!</v>
      </c>
      <c r="K132" s="178" t="e">
        <f t="shared" si="107"/>
        <v>#DIV/0!</v>
      </c>
      <c r="L132" s="259" t="e">
        <f t="shared" si="107"/>
        <v>#DIV/0!</v>
      </c>
      <c r="M132" s="178" t="e">
        <f t="shared" si="107"/>
        <v>#DIV/0!</v>
      </c>
      <c r="N132" s="259" t="e">
        <f t="shared" si="107"/>
        <v>#DIV/0!</v>
      </c>
      <c r="O132" s="178" t="e">
        <f t="shared" si="107"/>
        <v>#DIV/0!</v>
      </c>
      <c r="P132" s="259" t="e">
        <f t="shared" si="107"/>
        <v>#DIV/0!</v>
      </c>
      <c r="Q132" s="178" t="e">
        <f t="shared" si="107"/>
        <v>#DIV/0!</v>
      </c>
      <c r="R132" s="259" t="e">
        <f t="shared" si="107"/>
        <v>#DIV/0!</v>
      </c>
      <c r="S132" s="178" t="e">
        <f t="shared" si="107"/>
        <v>#DIV/0!</v>
      </c>
      <c r="T132" s="259" t="e">
        <f t="shared" si="107"/>
        <v>#DIV/0!</v>
      </c>
      <c r="U132" s="178" t="e">
        <f t="shared" si="107"/>
        <v>#DIV/0!</v>
      </c>
      <c r="V132" s="259" t="e">
        <f t="shared" si="107"/>
        <v>#DIV/0!</v>
      </c>
      <c r="W132" s="178" t="e">
        <f t="shared" si="107"/>
        <v>#DIV/0!</v>
      </c>
      <c r="X132" s="259" t="e">
        <f t="shared" si="107"/>
        <v>#DIV/0!</v>
      </c>
      <c r="Y132" s="178" t="e">
        <f t="shared" si="107"/>
        <v>#DIV/0!</v>
      </c>
      <c r="Z132" s="259" t="e">
        <f t="shared" si="107"/>
        <v>#DIV/0!</v>
      </c>
      <c r="AA132" s="178" t="e">
        <f t="shared" si="107"/>
        <v>#DIV/0!</v>
      </c>
      <c r="AB132" s="259" t="e">
        <f t="shared" si="107"/>
        <v>#DIV/0!</v>
      </c>
      <c r="AC132" s="178" t="e">
        <f t="shared" si="107"/>
        <v>#DIV/0!</v>
      </c>
      <c r="AD132" s="259" t="e">
        <f t="shared" si="107"/>
        <v>#DIV/0!</v>
      </c>
      <c r="AE132" s="178" t="e">
        <f t="shared" si="107"/>
        <v>#DIV/0!</v>
      </c>
      <c r="AF132" s="259" t="e">
        <f t="shared" si="107"/>
        <v>#DIV/0!</v>
      </c>
      <c r="AG132" s="178" t="e">
        <f t="shared" si="107"/>
        <v>#DIV/0!</v>
      </c>
      <c r="AH132" s="259" t="e">
        <f t="shared" si="107"/>
        <v>#DIV/0!</v>
      </c>
      <c r="AI132" s="178" t="e">
        <f t="shared" ref="AI132:BC132" si="108">AI67/AI62</f>
        <v>#DIV/0!</v>
      </c>
      <c r="AJ132" s="259" t="e">
        <f t="shared" si="108"/>
        <v>#DIV/0!</v>
      </c>
      <c r="AK132" s="178" t="e">
        <f t="shared" si="108"/>
        <v>#DIV/0!</v>
      </c>
      <c r="AL132" s="259" t="e">
        <f t="shared" si="108"/>
        <v>#DIV/0!</v>
      </c>
      <c r="AM132" s="178" t="e">
        <f t="shared" si="108"/>
        <v>#DIV/0!</v>
      </c>
      <c r="AN132" s="259" t="e">
        <f t="shared" si="108"/>
        <v>#DIV/0!</v>
      </c>
      <c r="AO132" s="178" t="e">
        <f t="shared" si="108"/>
        <v>#DIV/0!</v>
      </c>
      <c r="AP132" s="259" t="e">
        <f t="shared" si="108"/>
        <v>#DIV/0!</v>
      </c>
      <c r="AQ132" s="178" t="e">
        <f t="shared" si="108"/>
        <v>#DIV/0!</v>
      </c>
      <c r="AR132" s="259" t="e">
        <f t="shared" si="108"/>
        <v>#DIV/0!</v>
      </c>
      <c r="AS132" s="178" t="e">
        <f t="shared" si="108"/>
        <v>#DIV/0!</v>
      </c>
      <c r="AT132" s="259" t="e">
        <f t="shared" si="108"/>
        <v>#DIV/0!</v>
      </c>
      <c r="AU132" s="178" t="e">
        <f t="shared" si="108"/>
        <v>#DIV/0!</v>
      </c>
      <c r="AV132" s="259" t="e">
        <f t="shared" si="108"/>
        <v>#DIV/0!</v>
      </c>
      <c r="AW132" s="178" t="e">
        <f t="shared" si="108"/>
        <v>#DIV/0!</v>
      </c>
      <c r="AX132" s="259" t="e">
        <f t="shared" si="108"/>
        <v>#DIV/0!</v>
      </c>
      <c r="AY132" s="178" t="e">
        <f t="shared" si="108"/>
        <v>#DIV/0!</v>
      </c>
      <c r="AZ132" s="259" t="e">
        <f t="shared" si="108"/>
        <v>#DIV/0!</v>
      </c>
      <c r="BA132" s="178" t="e">
        <f t="shared" si="108"/>
        <v>#DIV/0!</v>
      </c>
      <c r="BB132" s="259" t="e">
        <f t="shared" si="108"/>
        <v>#DIV/0!</v>
      </c>
      <c r="BC132" s="178" t="e">
        <f t="shared" si="108"/>
        <v>#DIV/0!</v>
      </c>
      <c r="BD132" s="178" t="e">
        <f t="shared" ref="BD132:BL132" si="109">BD67/BD62</f>
        <v>#DIV/0!</v>
      </c>
      <c r="BE132" s="259" t="e">
        <f t="shared" si="109"/>
        <v>#DIV/0!</v>
      </c>
      <c r="BF132" s="178" t="e">
        <f t="shared" si="109"/>
        <v>#DIV/0!</v>
      </c>
      <c r="BG132" s="259" t="e">
        <f t="shared" si="109"/>
        <v>#DIV/0!</v>
      </c>
      <c r="BH132" s="178" t="e">
        <f t="shared" si="109"/>
        <v>#DIV/0!</v>
      </c>
      <c r="BI132" s="259" t="e">
        <f t="shared" si="109"/>
        <v>#DIV/0!</v>
      </c>
      <c r="BJ132" s="178" t="e">
        <f t="shared" si="109"/>
        <v>#DIV/0!</v>
      </c>
      <c r="BK132" s="259" t="e">
        <f t="shared" si="109"/>
        <v>#DIV/0!</v>
      </c>
      <c r="BL132" s="178" t="e">
        <f t="shared" si="109"/>
        <v>#DIV/0!</v>
      </c>
    </row>
    <row r="133" spans="2:64" ht="21" customHeight="1" x14ac:dyDescent="0.25">
      <c r="B133" s="536"/>
      <c r="C133" s="537"/>
      <c r="D133" s="23" t="s">
        <v>173</v>
      </c>
      <c r="E133" s="179"/>
      <c r="F133" s="241"/>
      <c r="G133" s="179"/>
      <c r="H133" s="241"/>
      <c r="I133" s="179"/>
      <c r="J133" s="241"/>
      <c r="K133" s="179"/>
      <c r="L133" s="241"/>
      <c r="M133" s="179"/>
      <c r="N133" s="241"/>
      <c r="O133" s="179"/>
      <c r="P133" s="241"/>
      <c r="Q133" s="179"/>
      <c r="R133" s="241"/>
      <c r="S133" s="179"/>
      <c r="T133" s="241"/>
      <c r="U133" s="179"/>
      <c r="V133" s="241"/>
      <c r="W133" s="179"/>
      <c r="X133" s="241"/>
      <c r="Y133" s="179"/>
      <c r="Z133" s="241"/>
      <c r="AA133" s="179"/>
      <c r="AB133" s="241"/>
      <c r="AC133" s="179"/>
      <c r="AD133" s="241"/>
      <c r="AE133" s="179"/>
      <c r="AF133" s="241"/>
      <c r="AG133" s="179"/>
      <c r="AH133" s="241"/>
      <c r="AI133" s="179"/>
      <c r="AJ133" s="241"/>
      <c r="AK133" s="179"/>
      <c r="AL133" s="241"/>
      <c r="AM133" s="179"/>
      <c r="AN133" s="241"/>
      <c r="AO133" s="179"/>
      <c r="AP133" s="241"/>
      <c r="AQ133" s="179"/>
      <c r="AR133" s="241"/>
      <c r="AS133" s="179"/>
      <c r="AT133" s="241"/>
      <c r="AU133" s="179"/>
      <c r="AV133" s="241"/>
      <c r="AW133" s="179"/>
      <c r="AX133" s="241"/>
      <c r="AY133" s="179"/>
      <c r="AZ133" s="241"/>
      <c r="BA133" s="179"/>
      <c r="BB133" s="241"/>
      <c r="BC133" s="179"/>
      <c r="BD133" s="179"/>
      <c r="BE133" s="241"/>
      <c r="BF133" s="179"/>
      <c r="BG133" s="241"/>
      <c r="BH133" s="179"/>
      <c r="BI133" s="241"/>
      <c r="BJ133" s="179"/>
      <c r="BK133" s="241"/>
      <c r="BL133" s="179"/>
    </row>
    <row r="134" spans="2:64" ht="44.25" customHeight="1" thickBot="1" x14ac:dyDescent="0.3">
      <c r="B134" s="538"/>
      <c r="C134" s="539"/>
      <c r="D134" s="166" t="s">
        <v>220</v>
      </c>
      <c r="E134" s="179"/>
      <c r="F134" s="241"/>
      <c r="G134" s="179"/>
      <c r="H134" s="241"/>
      <c r="I134" s="179"/>
      <c r="J134" s="241"/>
      <c r="K134" s="179"/>
      <c r="L134" s="241"/>
      <c r="M134" s="179"/>
      <c r="N134" s="241"/>
      <c r="O134" s="179"/>
      <c r="P134" s="241"/>
      <c r="Q134" s="179"/>
      <c r="R134" s="241"/>
      <c r="S134" s="179"/>
      <c r="T134" s="241"/>
      <c r="U134" s="179"/>
      <c r="V134" s="241"/>
      <c r="W134" s="179"/>
      <c r="X134" s="241"/>
      <c r="Y134" s="179"/>
      <c r="Z134" s="241"/>
      <c r="AA134" s="179"/>
      <c r="AB134" s="241"/>
      <c r="AC134" s="179"/>
      <c r="AD134" s="241"/>
      <c r="AE134" s="179"/>
      <c r="AF134" s="241"/>
      <c r="AG134" s="179"/>
      <c r="AH134" s="241"/>
      <c r="AI134" s="179"/>
      <c r="AJ134" s="241"/>
      <c r="AK134" s="179"/>
      <c r="AL134" s="241"/>
      <c r="AM134" s="179"/>
      <c r="AN134" s="241"/>
      <c r="AO134" s="179"/>
      <c r="AP134" s="241"/>
      <c r="AQ134" s="179"/>
      <c r="AR134" s="241"/>
      <c r="AS134" s="179"/>
      <c r="AT134" s="241"/>
      <c r="AU134" s="179"/>
      <c r="AV134" s="241"/>
      <c r="AW134" s="179"/>
      <c r="AX134" s="241"/>
      <c r="AY134" s="179"/>
      <c r="AZ134" s="241"/>
      <c r="BA134" s="179"/>
      <c r="BB134" s="241"/>
      <c r="BC134" s="179"/>
      <c r="BD134" s="179"/>
      <c r="BE134" s="241"/>
      <c r="BF134" s="179"/>
      <c r="BG134" s="241"/>
      <c r="BH134" s="179"/>
      <c r="BI134" s="241"/>
      <c r="BJ134" s="179"/>
      <c r="BK134" s="241"/>
      <c r="BL134" s="179"/>
    </row>
    <row r="135" spans="2:64" ht="18" customHeight="1" x14ac:dyDescent="0.4">
      <c r="B135" s="525" t="s">
        <v>40</v>
      </c>
      <c r="C135" s="531"/>
      <c r="D135" s="23" t="s">
        <v>44</v>
      </c>
      <c r="E135" s="1"/>
      <c r="F135" s="260"/>
      <c r="G135" s="1"/>
      <c r="H135" s="264"/>
      <c r="I135" s="1"/>
      <c r="J135" s="264"/>
      <c r="K135" s="1"/>
      <c r="L135" s="264"/>
      <c r="M135" s="1"/>
      <c r="N135" s="264"/>
      <c r="O135" s="1"/>
      <c r="P135" s="264"/>
      <c r="Q135" s="1"/>
      <c r="R135" s="264"/>
      <c r="S135" s="1"/>
      <c r="T135" s="264"/>
      <c r="U135" s="1"/>
      <c r="V135" s="264"/>
      <c r="W135" s="1"/>
      <c r="X135" s="264"/>
      <c r="Y135" s="1"/>
      <c r="Z135" s="264"/>
      <c r="AA135" s="1"/>
      <c r="AB135" s="264"/>
      <c r="AC135" s="1"/>
      <c r="AD135" s="264"/>
      <c r="AE135" s="1"/>
      <c r="AF135" s="264"/>
      <c r="AG135" s="1"/>
      <c r="AH135" s="264"/>
      <c r="AI135" s="1"/>
      <c r="AJ135" s="260"/>
      <c r="AK135" s="1"/>
      <c r="AL135" s="264"/>
      <c r="AM135" s="1"/>
      <c r="AN135" s="264"/>
      <c r="AO135" s="1"/>
      <c r="AP135" s="264"/>
      <c r="AQ135" s="1"/>
      <c r="AR135" s="264"/>
      <c r="AS135" s="1"/>
      <c r="AT135" s="264"/>
      <c r="AU135" s="1"/>
      <c r="AV135" s="264"/>
      <c r="AW135" s="1"/>
      <c r="AX135" s="264"/>
      <c r="AY135" s="1"/>
      <c r="AZ135" s="264"/>
      <c r="BA135" s="1"/>
      <c r="BB135" s="264"/>
      <c r="BC135" s="1"/>
      <c r="BD135" s="1"/>
      <c r="BE135" s="264"/>
      <c r="BF135" s="1"/>
      <c r="BG135" s="264"/>
      <c r="BH135" s="1"/>
      <c r="BI135" s="264"/>
      <c r="BJ135" s="1"/>
      <c r="BK135" s="264"/>
      <c r="BL135" s="1"/>
    </row>
    <row r="136" spans="2:64" ht="18" customHeight="1" x14ac:dyDescent="0.4">
      <c r="B136" s="527"/>
      <c r="C136" s="532"/>
      <c r="D136" s="23" t="s">
        <v>20</v>
      </c>
      <c r="E136" s="1"/>
      <c r="F136" s="260"/>
      <c r="G136" s="1"/>
      <c r="H136" s="264"/>
      <c r="I136" s="1"/>
      <c r="J136" s="264"/>
      <c r="K136" s="1"/>
      <c r="L136" s="264"/>
      <c r="M136" s="1"/>
      <c r="N136" s="264"/>
      <c r="O136" s="1"/>
      <c r="P136" s="264"/>
      <c r="Q136" s="1"/>
      <c r="R136" s="264"/>
      <c r="S136" s="1"/>
      <c r="T136" s="264"/>
      <c r="U136" s="1"/>
      <c r="V136" s="264"/>
      <c r="W136" s="1"/>
      <c r="X136" s="264"/>
      <c r="Y136" s="1"/>
      <c r="Z136" s="264"/>
      <c r="AA136" s="1"/>
      <c r="AB136" s="264"/>
      <c r="AC136" s="1"/>
      <c r="AD136" s="264"/>
      <c r="AE136" s="1"/>
      <c r="AF136" s="264"/>
      <c r="AG136" s="1"/>
      <c r="AH136" s="264"/>
      <c r="AI136" s="1"/>
      <c r="AJ136" s="260"/>
      <c r="AK136" s="1"/>
      <c r="AL136" s="264"/>
      <c r="AM136" s="1"/>
      <c r="AN136" s="264"/>
      <c r="AO136" s="1"/>
      <c r="AP136" s="264"/>
      <c r="AQ136" s="1"/>
      <c r="AR136" s="264"/>
      <c r="AS136" s="1"/>
      <c r="AT136" s="264"/>
      <c r="AU136" s="1"/>
      <c r="AV136" s="264"/>
      <c r="AW136" s="1"/>
      <c r="AX136" s="264"/>
      <c r="AY136" s="1"/>
      <c r="AZ136" s="264"/>
      <c r="BA136" s="1"/>
      <c r="BB136" s="264"/>
      <c r="BC136" s="1"/>
      <c r="BD136" s="1"/>
      <c r="BE136" s="264"/>
      <c r="BF136" s="1"/>
      <c r="BG136" s="264"/>
      <c r="BH136" s="1"/>
      <c r="BI136" s="264"/>
      <c r="BJ136" s="1"/>
      <c r="BK136" s="264"/>
      <c r="BL136" s="1"/>
    </row>
    <row r="137" spans="2:64" ht="18" customHeight="1" x14ac:dyDescent="0.4">
      <c r="B137" s="527"/>
      <c r="C137" s="532"/>
      <c r="D137" s="23" t="s">
        <v>64</v>
      </c>
      <c r="E137" s="1"/>
      <c r="F137" s="260"/>
      <c r="G137" s="1"/>
      <c r="H137" s="264"/>
      <c r="I137" s="1"/>
      <c r="J137" s="264"/>
      <c r="K137" s="1"/>
      <c r="L137" s="264"/>
      <c r="M137" s="1"/>
      <c r="N137" s="264"/>
      <c r="O137" s="1"/>
      <c r="P137" s="264"/>
      <c r="Q137" s="1"/>
      <c r="R137" s="264"/>
      <c r="S137" s="1"/>
      <c r="T137" s="264"/>
      <c r="U137" s="1"/>
      <c r="V137" s="264"/>
      <c r="W137" s="1"/>
      <c r="X137" s="264"/>
      <c r="Y137" s="1"/>
      <c r="Z137" s="264"/>
      <c r="AA137" s="1"/>
      <c r="AB137" s="264"/>
      <c r="AC137" s="1"/>
      <c r="AD137" s="264"/>
      <c r="AE137" s="1"/>
      <c r="AF137" s="264"/>
      <c r="AG137" s="1"/>
      <c r="AH137" s="264"/>
      <c r="AI137" s="1"/>
      <c r="AJ137" s="260"/>
      <c r="AK137" s="1"/>
      <c r="AL137" s="264"/>
      <c r="AM137" s="1"/>
      <c r="AN137" s="264"/>
      <c r="AO137" s="1"/>
      <c r="AP137" s="264"/>
      <c r="AQ137" s="1"/>
      <c r="AR137" s="264"/>
      <c r="AS137" s="1"/>
      <c r="AT137" s="264"/>
      <c r="AU137" s="1"/>
      <c r="AV137" s="264"/>
      <c r="AW137" s="1"/>
      <c r="AX137" s="264"/>
      <c r="AY137" s="1"/>
      <c r="AZ137" s="264"/>
      <c r="BA137" s="1"/>
      <c r="BB137" s="264"/>
      <c r="BC137" s="1"/>
      <c r="BD137" s="1"/>
      <c r="BE137" s="264"/>
      <c r="BF137" s="1"/>
      <c r="BG137" s="264"/>
      <c r="BH137" s="1"/>
      <c r="BI137" s="264"/>
      <c r="BJ137" s="1"/>
      <c r="BK137" s="264"/>
      <c r="BL137" s="1"/>
    </row>
    <row r="138" spans="2:64" ht="18" customHeight="1" x14ac:dyDescent="0.4">
      <c r="B138" s="527"/>
      <c r="C138" s="532"/>
      <c r="D138" s="23" t="s">
        <v>25</v>
      </c>
      <c r="E138" s="1"/>
      <c r="F138" s="260"/>
      <c r="G138" s="1"/>
      <c r="H138" s="264"/>
      <c r="I138" s="1"/>
      <c r="J138" s="264"/>
      <c r="K138" s="1"/>
      <c r="L138" s="264"/>
      <c r="M138" s="1"/>
      <c r="N138" s="264"/>
      <c r="O138" s="1"/>
      <c r="P138" s="264"/>
      <c r="Q138" s="1"/>
      <c r="R138" s="264"/>
      <c r="S138" s="1"/>
      <c r="T138" s="264"/>
      <c r="U138" s="1"/>
      <c r="V138" s="264"/>
      <c r="W138" s="1"/>
      <c r="X138" s="264"/>
      <c r="Y138" s="1"/>
      <c r="Z138" s="264"/>
      <c r="AA138" s="1"/>
      <c r="AB138" s="264"/>
      <c r="AC138" s="1"/>
      <c r="AD138" s="264"/>
      <c r="AE138" s="1"/>
      <c r="AF138" s="264"/>
      <c r="AG138" s="1"/>
      <c r="AH138" s="264"/>
      <c r="AI138" s="1"/>
      <c r="AJ138" s="260"/>
      <c r="AK138" s="1"/>
      <c r="AL138" s="264"/>
      <c r="AM138" s="1"/>
      <c r="AN138" s="264"/>
      <c r="AO138" s="1"/>
      <c r="AP138" s="264"/>
      <c r="AQ138" s="1"/>
      <c r="AR138" s="264"/>
      <c r="AS138" s="1"/>
      <c r="AT138" s="264"/>
      <c r="AU138" s="1"/>
      <c r="AV138" s="264"/>
      <c r="AW138" s="1"/>
      <c r="AX138" s="264"/>
      <c r="AY138" s="1"/>
      <c r="AZ138" s="264"/>
      <c r="BA138" s="1"/>
      <c r="BB138" s="264"/>
      <c r="BC138" s="1"/>
      <c r="BD138" s="1"/>
      <c r="BE138" s="264"/>
      <c r="BF138" s="1"/>
      <c r="BG138" s="264"/>
      <c r="BH138" s="1"/>
      <c r="BI138" s="264"/>
      <c r="BJ138" s="1"/>
      <c r="BK138" s="264"/>
      <c r="BL138" s="1"/>
    </row>
    <row r="139" spans="2:64" ht="18" customHeight="1" x14ac:dyDescent="0.4">
      <c r="B139" s="527"/>
      <c r="C139" s="532"/>
      <c r="D139" s="23" t="s">
        <v>45</v>
      </c>
      <c r="E139" s="1"/>
      <c r="F139" s="260"/>
      <c r="G139" s="1"/>
      <c r="H139" s="264"/>
      <c r="I139" s="1"/>
      <c r="J139" s="264"/>
      <c r="K139" s="1"/>
      <c r="L139" s="264"/>
      <c r="M139" s="1"/>
      <c r="N139" s="264"/>
      <c r="O139" s="1"/>
      <c r="P139" s="264"/>
      <c r="Q139" s="1"/>
      <c r="R139" s="264"/>
      <c r="S139" s="1"/>
      <c r="T139" s="264"/>
      <c r="U139" s="1"/>
      <c r="V139" s="264"/>
      <c r="W139" s="1"/>
      <c r="X139" s="264"/>
      <c r="Y139" s="1"/>
      <c r="Z139" s="264"/>
      <c r="AA139" s="1"/>
      <c r="AB139" s="264"/>
      <c r="AC139" s="1"/>
      <c r="AD139" s="264"/>
      <c r="AE139" s="1"/>
      <c r="AF139" s="264"/>
      <c r="AG139" s="1"/>
      <c r="AH139" s="264"/>
      <c r="AI139" s="1"/>
      <c r="AJ139" s="260"/>
      <c r="AK139" s="1"/>
      <c r="AL139" s="264"/>
      <c r="AM139" s="1"/>
      <c r="AN139" s="264"/>
      <c r="AO139" s="1"/>
      <c r="AP139" s="264"/>
      <c r="AQ139" s="1"/>
      <c r="AR139" s="264"/>
      <c r="AS139" s="1"/>
      <c r="AT139" s="264"/>
      <c r="AU139" s="1"/>
      <c r="AV139" s="264"/>
      <c r="AW139" s="1"/>
      <c r="AX139" s="264"/>
      <c r="AY139" s="1"/>
      <c r="AZ139" s="264"/>
      <c r="BA139" s="1"/>
      <c r="BB139" s="264"/>
      <c r="BC139" s="1"/>
      <c r="BD139" s="1"/>
      <c r="BE139" s="264"/>
      <c r="BF139" s="1"/>
      <c r="BG139" s="264"/>
      <c r="BH139" s="1"/>
      <c r="BI139" s="264"/>
      <c r="BJ139" s="1"/>
      <c r="BK139" s="264"/>
      <c r="BL139" s="1"/>
    </row>
    <row r="140" spans="2:64" ht="18" customHeight="1" x14ac:dyDescent="0.4">
      <c r="B140" s="527"/>
      <c r="C140" s="532"/>
      <c r="D140" s="23" t="s">
        <v>46</v>
      </c>
      <c r="E140" s="1"/>
      <c r="F140" s="260"/>
      <c r="G140" s="1"/>
      <c r="H140" s="264"/>
      <c r="I140" s="1"/>
      <c r="J140" s="264"/>
      <c r="K140" s="1"/>
      <c r="L140" s="264"/>
      <c r="M140" s="1"/>
      <c r="N140" s="264"/>
      <c r="O140" s="1"/>
      <c r="P140" s="264"/>
      <c r="Q140" s="1"/>
      <c r="R140" s="264"/>
      <c r="S140" s="1"/>
      <c r="T140" s="264"/>
      <c r="U140" s="1"/>
      <c r="V140" s="264"/>
      <c r="W140" s="1"/>
      <c r="X140" s="264"/>
      <c r="Y140" s="1"/>
      <c r="Z140" s="264"/>
      <c r="AA140" s="1"/>
      <c r="AB140" s="264"/>
      <c r="AC140" s="1"/>
      <c r="AD140" s="264"/>
      <c r="AE140" s="1"/>
      <c r="AF140" s="264"/>
      <c r="AG140" s="1"/>
      <c r="AH140" s="264"/>
      <c r="AI140" s="1"/>
      <c r="AJ140" s="260"/>
      <c r="AK140" s="1"/>
      <c r="AL140" s="264"/>
      <c r="AM140" s="1"/>
      <c r="AN140" s="264"/>
      <c r="AO140" s="1"/>
      <c r="AP140" s="264"/>
      <c r="AQ140" s="1"/>
      <c r="AR140" s="264"/>
      <c r="AS140" s="1"/>
      <c r="AT140" s="264"/>
      <c r="AU140" s="1"/>
      <c r="AV140" s="264"/>
      <c r="AW140" s="1"/>
      <c r="AX140" s="264"/>
      <c r="AY140" s="1"/>
      <c r="AZ140" s="264"/>
      <c r="BA140" s="1"/>
      <c r="BB140" s="264"/>
      <c r="BC140" s="1"/>
      <c r="BD140" s="1"/>
      <c r="BE140" s="264"/>
      <c r="BF140" s="1"/>
      <c r="BG140" s="264"/>
      <c r="BH140" s="1"/>
      <c r="BI140" s="264"/>
      <c r="BJ140" s="1"/>
      <c r="BK140" s="264"/>
      <c r="BL140" s="1"/>
    </row>
    <row r="141" spans="2:64" ht="18" customHeight="1" x14ac:dyDescent="0.4">
      <c r="B141" s="527"/>
      <c r="C141" s="532"/>
      <c r="D141" s="23" t="s">
        <v>66</v>
      </c>
      <c r="E141" s="1"/>
      <c r="F141" s="260"/>
      <c r="G141" s="1"/>
      <c r="H141" s="264"/>
      <c r="I141" s="1"/>
      <c r="J141" s="264"/>
      <c r="K141" s="1"/>
      <c r="L141" s="264"/>
      <c r="M141" s="1"/>
      <c r="N141" s="264"/>
      <c r="O141" s="1"/>
      <c r="P141" s="264"/>
      <c r="Q141" s="1"/>
      <c r="R141" s="264"/>
      <c r="S141" s="1"/>
      <c r="T141" s="264"/>
      <c r="U141" s="1"/>
      <c r="V141" s="264"/>
      <c r="W141" s="1"/>
      <c r="X141" s="264"/>
      <c r="Y141" s="1"/>
      <c r="Z141" s="264"/>
      <c r="AA141" s="1"/>
      <c r="AB141" s="264"/>
      <c r="AC141" s="1"/>
      <c r="AD141" s="264"/>
      <c r="AE141" s="1"/>
      <c r="AF141" s="264"/>
      <c r="AG141" s="1"/>
      <c r="AH141" s="264"/>
      <c r="AI141" s="1"/>
      <c r="AJ141" s="260"/>
      <c r="AK141" s="1"/>
      <c r="AL141" s="264"/>
      <c r="AM141" s="1"/>
      <c r="AN141" s="264"/>
      <c r="AO141" s="1"/>
      <c r="AP141" s="264"/>
      <c r="AQ141" s="1"/>
      <c r="AR141" s="264"/>
      <c r="AS141" s="1"/>
      <c r="AT141" s="264"/>
      <c r="AU141" s="1"/>
      <c r="AV141" s="264"/>
      <c r="AW141" s="1"/>
      <c r="AX141" s="264"/>
      <c r="AY141" s="1"/>
      <c r="AZ141" s="264"/>
      <c r="BA141" s="1"/>
      <c r="BB141" s="264"/>
      <c r="BC141" s="1"/>
      <c r="BD141" s="1"/>
      <c r="BE141" s="264"/>
      <c r="BF141" s="1"/>
      <c r="BG141" s="264"/>
      <c r="BH141" s="1"/>
      <c r="BI141" s="264"/>
      <c r="BJ141" s="1"/>
      <c r="BK141" s="264"/>
      <c r="BL141" s="1"/>
    </row>
    <row r="142" spans="2:64" ht="18" customHeight="1" x14ac:dyDescent="0.4">
      <c r="B142" s="527"/>
      <c r="C142" s="532"/>
      <c r="D142" s="23" t="s">
        <v>47</v>
      </c>
      <c r="E142" s="1"/>
      <c r="F142" s="260"/>
      <c r="G142" s="1"/>
      <c r="H142" s="264"/>
      <c r="I142" s="1"/>
      <c r="J142" s="264"/>
      <c r="K142" s="1"/>
      <c r="L142" s="264"/>
      <c r="M142" s="1"/>
      <c r="N142" s="264"/>
      <c r="O142" s="1"/>
      <c r="P142" s="264"/>
      <c r="Q142" s="1"/>
      <c r="R142" s="264"/>
      <c r="S142" s="1"/>
      <c r="T142" s="264"/>
      <c r="U142" s="1"/>
      <c r="V142" s="264"/>
      <c r="W142" s="1"/>
      <c r="X142" s="264"/>
      <c r="Y142" s="1"/>
      <c r="Z142" s="264"/>
      <c r="AA142" s="1"/>
      <c r="AB142" s="264"/>
      <c r="AC142" s="1"/>
      <c r="AD142" s="264"/>
      <c r="AE142" s="1"/>
      <c r="AF142" s="264"/>
      <c r="AG142" s="1"/>
      <c r="AH142" s="264"/>
      <c r="AI142" s="1"/>
      <c r="AJ142" s="260"/>
      <c r="AK142" s="1"/>
      <c r="AL142" s="264"/>
      <c r="AM142" s="1"/>
      <c r="AN142" s="264"/>
      <c r="AO142" s="1"/>
      <c r="AP142" s="264"/>
      <c r="AQ142" s="1"/>
      <c r="AR142" s="264"/>
      <c r="AS142" s="1"/>
      <c r="AT142" s="264"/>
      <c r="AU142" s="1"/>
      <c r="AV142" s="264"/>
      <c r="AW142" s="1"/>
      <c r="AX142" s="264"/>
      <c r="AY142" s="1"/>
      <c r="AZ142" s="264"/>
      <c r="BA142" s="1"/>
      <c r="BB142" s="264"/>
      <c r="BC142" s="1"/>
      <c r="BD142" s="1"/>
      <c r="BE142" s="264"/>
      <c r="BF142" s="1"/>
      <c r="BG142" s="264"/>
      <c r="BH142" s="1"/>
      <c r="BI142" s="264"/>
      <c r="BJ142" s="1"/>
      <c r="BK142" s="264"/>
      <c r="BL142" s="1"/>
    </row>
    <row r="143" spans="2:64" ht="18" customHeight="1" x14ac:dyDescent="0.4">
      <c r="B143" s="527"/>
      <c r="C143" s="532"/>
      <c r="D143" s="23" t="s">
        <v>48</v>
      </c>
      <c r="E143" s="1"/>
      <c r="F143" s="260"/>
      <c r="G143" s="1"/>
      <c r="H143" s="264"/>
      <c r="I143" s="1"/>
      <c r="J143" s="264"/>
      <c r="K143" s="1"/>
      <c r="L143" s="264"/>
      <c r="M143" s="1"/>
      <c r="N143" s="264"/>
      <c r="O143" s="1"/>
      <c r="P143" s="264"/>
      <c r="Q143" s="1"/>
      <c r="R143" s="264"/>
      <c r="S143" s="1"/>
      <c r="T143" s="264"/>
      <c r="U143" s="1"/>
      <c r="V143" s="264"/>
      <c r="W143" s="1"/>
      <c r="X143" s="264"/>
      <c r="Y143" s="1"/>
      <c r="Z143" s="264"/>
      <c r="AA143" s="1"/>
      <c r="AB143" s="264"/>
      <c r="AC143" s="1"/>
      <c r="AD143" s="264"/>
      <c r="AE143" s="1"/>
      <c r="AF143" s="264"/>
      <c r="AG143" s="1"/>
      <c r="AH143" s="264"/>
      <c r="AI143" s="1"/>
      <c r="AJ143" s="260"/>
      <c r="AK143" s="1"/>
      <c r="AL143" s="264"/>
      <c r="AM143" s="1"/>
      <c r="AN143" s="264"/>
      <c r="AO143" s="1"/>
      <c r="AP143" s="264"/>
      <c r="AQ143" s="1"/>
      <c r="AR143" s="264"/>
      <c r="AS143" s="1"/>
      <c r="AT143" s="264"/>
      <c r="AU143" s="1"/>
      <c r="AV143" s="264"/>
      <c r="AW143" s="1"/>
      <c r="AX143" s="264"/>
      <c r="AY143" s="1"/>
      <c r="AZ143" s="264"/>
      <c r="BA143" s="1"/>
      <c r="BB143" s="264"/>
      <c r="BC143" s="1"/>
      <c r="BD143" s="1"/>
      <c r="BE143" s="264"/>
      <c r="BF143" s="1"/>
      <c r="BG143" s="264"/>
      <c r="BH143" s="1"/>
      <c r="BI143" s="264"/>
      <c r="BJ143" s="1"/>
      <c r="BK143" s="264"/>
      <c r="BL143" s="1"/>
    </row>
    <row r="144" spans="2:64" ht="18" customHeight="1" x14ac:dyDescent="0.4">
      <c r="B144" s="527"/>
      <c r="C144" s="532"/>
      <c r="D144" s="23" t="s">
        <v>49</v>
      </c>
      <c r="E144" s="1"/>
      <c r="F144" s="260"/>
      <c r="G144" s="1"/>
      <c r="H144" s="264"/>
      <c r="I144" s="1"/>
      <c r="J144" s="264"/>
      <c r="K144" s="1"/>
      <c r="L144" s="264"/>
      <c r="M144" s="1"/>
      <c r="N144" s="264"/>
      <c r="O144" s="1"/>
      <c r="P144" s="264"/>
      <c r="Q144" s="1"/>
      <c r="R144" s="264"/>
      <c r="S144" s="1"/>
      <c r="T144" s="264"/>
      <c r="U144" s="1"/>
      <c r="V144" s="264"/>
      <c r="W144" s="1"/>
      <c r="X144" s="264"/>
      <c r="Y144" s="1"/>
      <c r="Z144" s="264"/>
      <c r="AA144" s="1"/>
      <c r="AB144" s="264"/>
      <c r="AC144" s="1"/>
      <c r="AD144" s="264"/>
      <c r="AE144" s="1"/>
      <c r="AF144" s="264"/>
      <c r="AG144" s="1"/>
      <c r="AH144" s="264"/>
      <c r="AI144" s="1"/>
      <c r="AJ144" s="260"/>
      <c r="AK144" s="1"/>
      <c r="AL144" s="264"/>
      <c r="AM144" s="1"/>
      <c r="AN144" s="264"/>
      <c r="AO144" s="1"/>
      <c r="AP144" s="264"/>
      <c r="AQ144" s="1"/>
      <c r="AR144" s="264"/>
      <c r="AS144" s="1"/>
      <c r="AT144" s="264"/>
      <c r="AU144" s="1"/>
      <c r="AV144" s="264"/>
      <c r="AW144" s="1"/>
      <c r="AX144" s="264"/>
      <c r="AY144" s="1"/>
      <c r="AZ144" s="264"/>
      <c r="BA144" s="1"/>
      <c r="BB144" s="264"/>
      <c r="BC144" s="1"/>
      <c r="BD144" s="1"/>
      <c r="BE144" s="264"/>
      <c r="BF144" s="1"/>
      <c r="BG144" s="264"/>
      <c r="BH144" s="1"/>
      <c r="BI144" s="264"/>
      <c r="BJ144" s="1"/>
      <c r="BK144" s="264"/>
      <c r="BL144" s="1"/>
    </row>
    <row r="145" spans="2:64" ht="18" customHeight="1" x14ac:dyDescent="0.4">
      <c r="B145" s="527"/>
      <c r="C145" s="532"/>
      <c r="D145" s="23" t="s">
        <v>65</v>
      </c>
      <c r="E145" s="1"/>
      <c r="F145" s="260"/>
      <c r="G145" s="1"/>
      <c r="H145" s="264"/>
      <c r="I145" s="1"/>
      <c r="J145" s="264"/>
      <c r="K145" s="1"/>
      <c r="L145" s="264"/>
      <c r="M145" s="1"/>
      <c r="N145" s="264"/>
      <c r="O145" s="1"/>
      <c r="P145" s="264"/>
      <c r="Q145" s="1"/>
      <c r="R145" s="264"/>
      <c r="S145" s="1"/>
      <c r="T145" s="264"/>
      <c r="U145" s="1"/>
      <c r="V145" s="264"/>
      <c r="W145" s="1"/>
      <c r="X145" s="264"/>
      <c r="Y145" s="1"/>
      <c r="Z145" s="264"/>
      <c r="AA145" s="1"/>
      <c r="AB145" s="264"/>
      <c r="AC145" s="1"/>
      <c r="AD145" s="264"/>
      <c r="AE145" s="1"/>
      <c r="AF145" s="264"/>
      <c r="AG145" s="1"/>
      <c r="AH145" s="264"/>
      <c r="AI145" s="1"/>
      <c r="AJ145" s="260"/>
      <c r="AK145" s="1"/>
      <c r="AL145" s="264"/>
      <c r="AM145" s="1"/>
      <c r="AN145" s="264"/>
      <c r="AO145" s="1"/>
      <c r="AP145" s="264"/>
      <c r="AQ145" s="1"/>
      <c r="AR145" s="264"/>
      <c r="AS145" s="1"/>
      <c r="AT145" s="264"/>
      <c r="AU145" s="1"/>
      <c r="AV145" s="264"/>
      <c r="AW145" s="1"/>
      <c r="AX145" s="264"/>
      <c r="AY145" s="1"/>
      <c r="AZ145" s="264"/>
      <c r="BA145" s="1"/>
      <c r="BB145" s="264"/>
      <c r="BC145" s="1"/>
      <c r="BD145" s="1"/>
      <c r="BE145" s="264"/>
      <c r="BF145" s="1"/>
      <c r="BG145" s="264"/>
      <c r="BH145" s="1"/>
      <c r="BI145" s="264"/>
      <c r="BJ145" s="1"/>
      <c r="BK145" s="264"/>
      <c r="BL145" s="1"/>
    </row>
    <row r="146" spans="2:64" ht="18" customHeight="1" thickBot="1" x14ac:dyDescent="0.45">
      <c r="B146" s="529"/>
      <c r="C146" s="533"/>
      <c r="D146" s="329" t="s">
        <v>50</v>
      </c>
      <c r="E146" s="330"/>
      <c r="F146" s="331"/>
      <c r="G146" s="330"/>
      <c r="H146" s="332"/>
      <c r="I146" s="330"/>
      <c r="J146" s="332"/>
      <c r="K146" s="330"/>
      <c r="L146" s="332"/>
      <c r="M146" s="330"/>
      <c r="N146" s="332"/>
      <c r="O146" s="330"/>
      <c r="P146" s="332"/>
      <c r="Q146" s="330"/>
      <c r="R146" s="332"/>
      <c r="S146" s="330"/>
      <c r="T146" s="332"/>
      <c r="U146" s="330"/>
      <c r="V146" s="332"/>
      <c r="W146" s="330"/>
      <c r="X146" s="332"/>
      <c r="Y146" s="330"/>
      <c r="Z146" s="332"/>
      <c r="AA146" s="330"/>
      <c r="AB146" s="332"/>
      <c r="AC146" s="330"/>
      <c r="AD146" s="332"/>
      <c r="AE146" s="330"/>
      <c r="AF146" s="332"/>
      <c r="AG146" s="330"/>
      <c r="AH146" s="332"/>
      <c r="AI146" s="330"/>
      <c r="AJ146" s="331"/>
      <c r="AK146" s="330"/>
      <c r="AL146" s="332"/>
      <c r="AM146" s="330"/>
      <c r="AN146" s="332"/>
      <c r="AO146" s="330"/>
      <c r="AP146" s="332"/>
      <c r="AQ146" s="330"/>
      <c r="AR146" s="332"/>
      <c r="AS146" s="330"/>
      <c r="AT146" s="332"/>
      <c r="AU146" s="330"/>
      <c r="AV146" s="332"/>
      <c r="AW146" s="330"/>
      <c r="AX146" s="332"/>
      <c r="AY146" s="330"/>
      <c r="AZ146" s="332"/>
      <c r="BA146" s="330"/>
      <c r="BB146" s="332"/>
      <c r="BC146" s="330"/>
      <c r="BD146" s="330"/>
      <c r="BE146" s="332"/>
      <c r="BF146" s="330"/>
      <c r="BG146" s="332"/>
      <c r="BH146" s="330"/>
      <c r="BI146" s="332"/>
      <c r="BJ146" s="330"/>
      <c r="BK146" s="332"/>
      <c r="BL146" s="330"/>
    </row>
    <row r="147" spans="2:64" ht="18" customHeight="1" x14ac:dyDescent="0.25">
      <c r="B147" s="525" t="s">
        <v>275</v>
      </c>
      <c r="C147" s="531"/>
      <c r="D147" s="160" t="s">
        <v>429</v>
      </c>
      <c r="E147" s="333"/>
      <c r="F147" s="333"/>
      <c r="G147" s="333"/>
      <c r="H147" s="333"/>
      <c r="I147" s="333"/>
      <c r="J147" s="333"/>
      <c r="K147" s="333"/>
      <c r="L147" s="333"/>
      <c r="M147" s="333"/>
      <c r="N147" s="333"/>
      <c r="O147" s="333"/>
      <c r="P147" s="333"/>
      <c r="Q147" s="333"/>
      <c r="R147" s="333"/>
      <c r="S147" s="333"/>
      <c r="T147" s="333"/>
      <c r="U147" s="333"/>
      <c r="V147" s="333"/>
      <c r="W147" s="333"/>
      <c r="X147" s="333"/>
      <c r="Y147" s="333"/>
      <c r="Z147" s="333"/>
      <c r="AA147" s="333"/>
      <c r="AB147" s="333"/>
      <c r="AC147" s="333"/>
      <c r="AD147" s="333"/>
      <c r="AE147" s="333"/>
      <c r="AF147" s="333"/>
      <c r="AG147" s="333"/>
      <c r="AH147" s="333"/>
      <c r="AI147" s="333"/>
      <c r="AJ147" s="333"/>
      <c r="AK147" s="333"/>
      <c r="AL147" s="333"/>
      <c r="AM147" s="333"/>
      <c r="AN147" s="333"/>
      <c r="AO147" s="333"/>
      <c r="AP147" s="333"/>
      <c r="AQ147" s="333"/>
      <c r="AR147" s="333"/>
      <c r="AS147" s="333"/>
      <c r="AT147" s="333"/>
      <c r="AU147" s="333"/>
      <c r="AV147" s="333"/>
      <c r="AW147" s="333"/>
      <c r="AX147" s="333"/>
      <c r="AY147" s="333"/>
      <c r="AZ147" s="333"/>
      <c r="BA147" s="333"/>
      <c r="BB147" s="333"/>
      <c r="BC147" s="333"/>
      <c r="BD147" s="333"/>
      <c r="BE147" s="333"/>
      <c r="BF147" s="333"/>
      <c r="BG147" s="333"/>
      <c r="BH147" s="333"/>
      <c r="BI147" s="333"/>
      <c r="BJ147" s="333"/>
      <c r="BK147" s="333"/>
      <c r="BL147" s="333"/>
    </row>
    <row r="148" spans="2:64" ht="18" customHeight="1" x14ac:dyDescent="0.25">
      <c r="B148" s="527"/>
      <c r="C148" s="532"/>
      <c r="D148" s="427" t="s">
        <v>432</v>
      </c>
      <c r="E148" s="428"/>
      <c r="F148" s="428"/>
      <c r="G148" s="428"/>
      <c r="H148" s="428"/>
      <c r="I148" s="428"/>
      <c r="J148" s="428"/>
      <c r="K148" s="428"/>
      <c r="L148" s="428"/>
      <c r="M148" s="428"/>
      <c r="N148" s="428"/>
      <c r="O148" s="428"/>
      <c r="P148" s="428"/>
      <c r="Q148" s="428"/>
      <c r="R148" s="428"/>
      <c r="S148" s="428"/>
      <c r="T148" s="428"/>
      <c r="U148" s="428"/>
      <c r="V148" s="428"/>
      <c r="W148" s="428"/>
      <c r="X148" s="428"/>
      <c r="Y148" s="428"/>
      <c r="Z148" s="428"/>
      <c r="AA148" s="428"/>
      <c r="AB148" s="428"/>
      <c r="AC148" s="428"/>
      <c r="AD148" s="428"/>
      <c r="AE148" s="428"/>
      <c r="AF148" s="428"/>
      <c r="AG148" s="428"/>
      <c r="AH148" s="428"/>
      <c r="AI148" s="428"/>
      <c r="AJ148" s="428"/>
      <c r="AK148" s="428"/>
      <c r="AL148" s="428"/>
      <c r="AM148" s="428"/>
      <c r="AN148" s="428"/>
      <c r="AO148" s="428"/>
      <c r="AP148" s="428"/>
      <c r="AQ148" s="428"/>
      <c r="AR148" s="428"/>
      <c r="AS148" s="428"/>
      <c r="AT148" s="428"/>
      <c r="AU148" s="428"/>
      <c r="AV148" s="428"/>
      <c r="AW148" s="428"/>
      <c r="AX148" s="428"/>
      <c r="AY148" s="428"/>
      <c r="AZ148" s="428"/>
      <c r="BA148" s="428"/>
      <c r="BB148" s="428"/>
      <c r="BC148" s="428"/>
      <c r="BD148" s="428"/>
      <c r="BE148" s="428"/>
      <c r="BF148" s="428"/>
      <c r="BG148" s="428"/>
      <c r="BH148" s="428"/>
      <c r="BI148" s="428"/>
      <c r="BJ148" s="428"/>
      <c r="BK148" s="428"/>
      <c r="BL148" s="428"/>
    </row>
    <row r="149" spans="2:64" ht="18" customHeight="1" x14ac:dyDescent="0.25">
      <c r="B149" s="527"/>
      <c r="C149" s="532"/>
      <c r="D149" s="161" t="s">
        <v>435</v>
      </c>
      <c r="E149" s="180"/>
      <c r="F149" s="180"/>
      <c r="G149" s="180"/>
      <c r="H149" s="180"/>
      <c r="I149" s="180"/>
      <c r="J149" s="180"/>
      <c r="K149" s="180"/>
      <c r="L149" s="180"/>
      <c r="M149" s="180"/>
      <c r="N149" s="180"/>
      <c r="O149" s="180"/>
      <c r="P149" s="180"/>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AR149" s="180"/>
      <c r="AS149" s="180"/>
      <c r="AT149" s="180"/>
      <c r="AU149" s="180"/>
      <c r="AV149" s="180"/>
      <c r="AW149" s="180"/>
      <c r="AX149" s="180"/>
      <c r="AY149" s="180"/>
      <c r="AZ149" s="180"/>
      <c r="BA149" s="180"/>
      <c r="BB149" s="180"/>
      <c r="BC149" s="180"/>
      <c r="BD149" s="180"/>
      <c r="BE149" s="180"/>
      <c r="BF149" s="180"/>
      <c r="BG149" s="180"/>
      <c r="BH149" s="180"/>
      <c r="BI149" s="180"/>
      <c r="BJ149" s="180"/>
      <c r="BK149" s="180"/>
      <c r="BL149" s="180"/>
    </row>
    <row r="150" spans="2:64" ht="18" customHeight="1" x14ac:dyDescent="0.25">
      <c r="B150" s="527"/>
      <c r="C150" s="532"/>
      <c r="D150" s="161" t="s">
        <v>436</v>
      </c>
      <c r="E150" s="180"/>
      <c r="F150" s="180"/>
      <c r="G150" s="180"/>
      <c r="H150" s="180"/>
      <c r="I150" s="180"/>
      <c r="J150" s="180"/>
      <c r="K150" s="180"/>
      <c r="L150" s="180"/>
      <c r="M150" s="180"/>
      <c r="N150" s="180"/>
      <c r="O150" s="180"/>
      <c r="P150" s="180"/>
      <c r="Q150" s="180"/>
      <c r="R150" s="180"/>
      <c r="S150" s="180"/>
      <c r="T150" s="180"/>
      <c r="U150" s="180"/>
      <c r="V150" s="180"/>
      <c r="W150" s="180"/>
      <c r="X150" s="180"/>
      <c r="Y150" s="180"/>
      <c r="Z150" s="180"/>
      <c r="AA150" s="180"/>
      <c r="AB150" s="180"/>
      <c r="AC150" s="180"/>
      <c r="AD150" s="180"/>
      <c r="AE150" s="180"/>
      <c r="AF150" s="180"/>
      <c r="AG150" s="180"/>
      <c r="AH150" s="180"/>
      <c r="AI150" s="180"/>
      <c r="AJ150" s="180"/>
      <c r="AK150" s="180"/>
      <c r="AL150" s="180"/>
      <c r="AM150" s="180"/>
      <c r="AN150" s="180"/>
      <c r="AO150" s="180"/>
      <c r="AP150" s="180"/>
      <c r="AQ150" s="180"/>
      <c r="AR150" s="180"/>
      <c r="AS150" s="180"/>
      <c r="AT150" s="180"/>
      <c r="AU150" s="180"/>
      <c r="AV150" s="180"/>
      <c r="AW150" s="180"/>
      <c r="AX150" s="180"/>
      <c r="AY150" s="180"/>
      <c r="AZ150" s="180"/>
      <c r="BA150" s="180"/>
      <c r="BB150" s="180"/>
      <c r="BC150" s="180"/>
      <c r="BD150" s="180"/>
      <c r="BE150" s="180"/>
      <c r="BF150" s="180"/>
      <c r="BG150" s="180"/>
      <c r="BH150" s="180"/>
      <c r="BI150" s="180"/>
      <c r="BJ150" s="180"/>
      <c r="BK150" s="180"/>
      <c r="BL150" s="180"/>
    </row>
    <row r="151" spans="2:64" ht="18" customHeight="1" x14ac:dyDescent="0.25">
      <c r="B151" s="527"/>
      <c r="C151" s="532"/>
      <c r="D151" s="161" t="s">
        <v>439</v>
      </c>
      <c r="E151" s="180"/>
      <c r="F151" s="180"/>
      <c r="G151" s="180"/>
      <c r="H151" s="180"/>
      <c r="I151" s="180"/>
      <c r="J151" s="180"/>
      <c r="K151" s="180"/>
      <c r="L151" s="180"/>
      <c r="M151" s="180"/>
      <c r="N151" s="180"/>
      <c r="O151" s="180"/>
      <c r="P151" s="180"/>
      <c r="Q151" s="180"/>
      <c r="R151" s="180"/>
      <c r="S151" s="180"/>
      <c r="T151" s="180"/>
      <c r="U151" s="180"/>
      <c r="V151" s="180"/>
      <c r="W151" s="180"/>
      <c r="X151" s="180"/>
      <c r="Y151" s="180"/>
      <c r="Z151" s="180"/>
      <c r="AA151" s="180"/>
      <c r="AB151" s="180"/>
      <c r="AC151" s="180"/>
      <c r="AD151" s="180"/>
      <c r="AE151" s="180"/>
      <c r="AF151" s="180"/>
      <c r="AG151" s="180"/>
      <c r="AH151" s="180"/>
      <c r="AI151" s="180"/>
      <c r="AJ151" s="180"/>
      <c r="AK151" s="180"/>
      <c r="AL151" s="180"/>
      <c r="AM151" s="180"/>
      <c r="AN151" s="180"/>
      <c r="AO151" s="180"/>
      <c r="AP151" s="180"/>
      <c r="AQ151" s="180"/>
      <c r="AR151" s="180"/>
      <c r="AS151" s="180"/>
      <c r="AT151" s="180"/>
      <c r="AU151" s="180"/>
      <c r="AV151" s="180"/>
      <c r="AW151" s="180"/>
      <c r="AX151" s="180"/>
      <c r="AY151" s="180"/>
      <c r="AZ151" s="180"/>
      <c r="BA151" s="180"/>
      <c r="BB151" s="180"/>
      <c r="BC151" s="180"/>
      <c r="BD151" s="180"/>
      <c r="BE151" s="180"/>
      <c r="BF151" s="180"/>
      <c r="BG151" s="180"/>
      <c r="BH151" s="180"/>
      <c r="BI151" s="180"/>
      <c r="BJ151" s="180"/>
      <c r="BK151" s="180"/>
      <c r="BL151" s="180"/>
    </row>
    <row r="152" spans="2:64" ht="18" customHeight="1" x14ac:dyDescent="0.4">
      <c r="B152" s="527"/>
      <c r="C152" s="532"/>
      <c r="D152" s="161" t="s">
        <v>433</v>
      </c>
      <c r="E152" s="180"/>
      <c r="F152" s="261"/>
      <c r="G152" s="180"/>
      <c r="H152" s="265"/>
      <c r="I152" s="180"/>
      <c r="J152" s="265"/>
      <c r="K152" s="180"/>
      <c r="L152" s="265"/>
      <c r="M152" s="180"/>
      <c r="N152" s="265"/>
      <c r="O152" s="180"/>
      <c r="P152" s="265"/>
      <c r="Q152" s="180"/>
      <c r="R152" s="265"/>
      <c r="S152" s="180"/>
      <c r="T152" s="265"/>
      <c r="U152" s="180"/>
      <c r="V152" s="265"/>
      <c r="W152" s="180"/>
      <c r="X152" s="265"/>
      <c r="Y152" s="180"/>
      <c r="Z152" s="265"/>
      <c r="AA152" s="180"/>
      <c r="AB152" s="265"/>
      <c r="AC152" s="180"/>
      <c r="AD152" s="265"/>
      <c r="AE152" s="180"/>
      <c r="AF152" s="265"/>
      <c r="AG152" s="180"/>
      <c r="AH152" s="265"/>
      <c r="AI152" s="180"/>
      <c r="AJ152" s="261"/>
      <c r="AK152" s="180"/>
      <c r="AL152" s="265"/>
      <c r="AM152" s="180"/>
      <c r="AN152" s="265"/>
      <c r="AO152" s="180"/>
      <c r="AP152" s="265"/>
      <c r="AQ152" s="180"/>
      <c r="AR152" s="265"/>
      <c r="AS152" s="180"/>
      <c r="AT152" s="265"/>
      <c r="AU152" s="180"/>
      <c r="AV152" s="265"/>
      <c r="AW152" s="180"/>
      <c r="AX152" s="265"/>
      <c r="AY152" s="180"/>
      <c r="AZ152" s="265"/>
      <c r="BA152" s="180"/>
      <c r="BB152" s="265"/>
      <c r="BC152" s="180"/>
      <c r="BD152" s="180"/>
      <c r="BE152" s="265"/>
      <c r="BF152" s="180"/>
      <c r="BG152" s="265"/>
      <c r="BH152" s="180"/>
      <c r="BI152" s="265"/>
      <c r="BJ152" s="180"/>
      <c r="BK152" s="265"/>
      <c r="BL152" s="180"/>
    </row>
    <row r="153" spans="2:64" ht="18" customHeight="1" x14ac:dyDescent="0.4">
      <c r="B153" s="527"/>
      <c r="C153" s="532"/>
      <c r="D153" s="392" t="s">
        <v>442</v>
      </c>
      <c r="E153" s="393"/>
      <c r="F153" s="394"/>
      <c r="G153" s="393"/>
      <c r="H153" s="395"/>
      <c r="I153" s="393"/>
      <c r="J153" s="395"/>
      <c r="K153" s="393"/>
      <c r="L153" s="395"/>
      <c r="M153" s="393"/>
      <c r="N153" s="395"/>
      <c r="O153" s="393"/>
      <c r="P153" s="395"/>
      <c r="Q153" s="393"/>
      <c r="R153" s="395"/>
      <c r="S153" s="393"/>
      <c r="T153" s="395"/>
      <c r="U153" s="393"/>
      <c r="V153" s="395"/>
      <c r="W153" s="393"/>
      <c r="X153" s="395"/>
      <c r="Y153" s="393"/>
      <c r="Z153" s="395"/>
      <c r="AA153" s="393"/>
      <c r="AB153" s="395"/>
      <c r="AC153" s="393"/>
      <c r="AD153" s="395"/>
      <c r="AE153" s="393"/>
      <c r="AF153" s="395"/>
      <c r="AG153" s="393"/>
      <c r="AH153" s="395"/>
      <c r="AI153" s="393"/>
      <c r="AJ153" s="394"/>
      <c r="AK153" s="393"/>
      <c r="AL153" s="395"/>
      <c r="AM153" s="393"/>
      <c r="AN153" s="395"/>
      <c r="AO153" s="393"/>
      <c r="AP153" s="395"/>
      <c r="AQ153" s="393"/>
      <c r="AR153" s="395"/>
      <c r="AS153" s="393"/>
      <c r="AT153" s="395"/>
      <c r="AU153" s="393"/>
      <c r="AV153" s="395"/>
      <c r="AW153" s="393"/>
      <c r="AX153" s="395"/>
      <c r="AY153" s="393"/>
      <c r="AZ153" s="395"/>
      <c r="BA153" s="393"/>
      <c r="BB153" s="395"/>
      <c r="BC153" s="393"/>
      <c r="BD153" s="393"/>
      <c r="BE153" s="395"/>
      <c r="BF153" s="393"/>
      <c r="BG153" s="395"/>
      <c r="BH153" s="393"/>
      <c r="BI153" s="395"/>
      <c r="BJ153" s="393"/>
      <c r="BK153" s="395"/>
      <c r="BL153" s="393"/>
    </row>
    <row r="154" spans="2:64" ht="18" customHeight="1" x14ac:dyDescent="0.4">
      <c r="B154" s="527"/>
      <c r="C154" s="532"/>
      <c r="D154" s="392" t="s">
        <v>434</v>
      </c>
      <c r="E154" s="393"/>
      <c r="F154" s="394"/>
      <c r="G154" s="393"/>
      <c r="H154" s="395"/>
      <c r="I154" s="393"/>
      <c r="J154" s="395"/>
      <c r="K154" s="393"/>
      <c r="L154" s="395"/>
      <c r="M154" s="393"/>
      <c r="N154" s="395"/>
      <c r="O154" s="393"/>
      <c r="P154" s="395"/>
      <c r="Q154" s="393"/>
      <c r="R154" s="395"/>
      <c r="S154" s="393"/>
      <c r="T154" s="395"/>
      <c r="U154" s="393"/>
      <c r="V154" s="395"/>
      <c r="W154" s="393"/>
      <c r="X154" s="395"/>
      <c r="Y154" s="393"/>
      <c r="Z154" s="395"/>
      <c r="AA154" s="393"/>
      <c r="AB154" s="395"/>
      <c r="AC154" s="393"/>
      <c r="AD154" s="395"/>
      <c r="AE154" s="393"/>
      <c r="AF154" s="395"/>
      <c r="AG154" s="393"/>
      <c r="AH154" s="395"/>
      <c r="AI154" s="393"/>
      <c r="AJ154" s="394"/>
      <c r="AK154" s="393"/>
      <c r="AL154" s="395"/>
      <c r="AM154" s="393"/>
      <c r="AN154" s="395"/>
      <c r="AO154" s="393"/>
      <c r="AP154" s="395"/>
      <c r="AQ154" s="393"/>
      <c r="AR154" s="395"/>
      <c r="AS154" s="393"/>
      <c r="AT154" s="395"/>
      <c r="AU154" s="393"/>
      <c r="AV154" s="395"/>
      <c r="AW154" s="393"/>
      <c r="AX154" s="395"/>
      <c r="AY154" s="393"/>
      <c r="AZ154" s="395"/>
      <c r="BA154" s="393"/>
      <c r="BB154" s="395"/>
      <c r="BC154" s="393"/>
      <c r="BD154" s="393"/>
      <c r="BE154" s="395"/>
      <c r="BF154" s="393"/>
      <c r="BG154" s="395"/>
      <c r="BH154" s="393"/>
      <c r="BI154" s="395"/>
      <c r="BJ154" s="393"/>
      <c r="BK154" s="395"/>
      <c r="BL154" s="393"/>
    </row>
    <row r="155" spans="2:64" ht="18" customHeight="1" thickBot="1" x14ac:dyDescent="0.45">
      <c r="B155" s="527"/>
      <c r="C155" s="532"/>
      <c r="D155" s="162" t="s">
        <v>444</v>
      </c>
      <c r="E155" s="334"/>
      <c r="F155" s="335"/>
      <c r="G155" s="334"/>
      <c r="H155" s="336"/>
      <c r="I155" s="334"/>
      <c r="J155" s="336"/>
      <c r="K155" s="334"/>
      <c r="L155" s="336"/>
      <c r="M155" s="334"/>
      <c r="N155" s="336"/>
      <c r="O155" s="334"/>
      <c r="P155" s="336"/>
      <c r="Q155" s="334"/>
      <c r="R155" s="336"/>
      <c r="S155" s="334"/>
      <c r="T155" s="336"/>
      <c r="U155" s="334"/>
      <c r="V155" s="336"/>
      <c r="W155" s="334"/>
      <c r="X155" s="336"/>
      <c r="Y155" s="334"/>
      <c r="Z155" s="336"/>
      <c r="AA155" s="334"/>
      <c r="AB155" s="336"/>
      <c r="AC155" s="334"/>
      <c r="AD155" s="336"/>
      <c r="AE155" s="334"/>
      <c r="AF155" s="336"/>
      <c r="AG155" s="334"/>
      <c r="AH155" s="336"/>
      <c r="AI155" s="334"/>
      <c r="AJ155" s="335"/>
      <c r="AK155" s="334"/>
      <c r="AL155" s="336"/>
      <c r="AM155" s="334"/>
      <c r="AN155" s="336"/>
      <c r="AO155" s="334"/>
      <c r="AP155" s="336"/>
      <c r="AQ155" s="334"/>
      <c r="AR155" s="336"/>
      <c r="AS155" s="334"/>
      <c r="AT155" s="336"/>
      <c r="AU155" s="334"/>
      <c r="AV155" s="336"/>
      <c r="AW155" s="334"/>
      <c r="AX155" s="336"/>
      <c r="AY155" s="334"/>
      <c r="AZ155" s="336"/>
      <c r="BA155" s="334"/>
      <c r="BB155" s="336"/>
      <c r="BC155" s="334"/>
      <c r="BD155" s="334"/>
      <c r="BE155" s="336"/>
      <c r="BF155" s="334"/>
      <c r="BG155" s="336"/>
      <c r="BH155" s="334"/>
      <c r="BI155" s="336"/>
      <c r="BJ155" s="334"/>
      <c r="BK155" s="336"/>
      <c r="BL155" s="334"/>
    </row>
    <row r="156" spans="2:64" ht="18" customHeight="1" x14ac:dyDescent="0.4">
      <c r="B156" s="525" t="s">
        <v>285</v>
      </c>
      <c r="C156" s="526"/>
      <c r="D156" s="524" t="s">
        <v>332</v>
      </c>
      <c r="E156" s="325"/>
      <c r="F156" s="431"/>
      <c r="G156" s="324"/>
      <c r="H156" s="325"/>
      <c r="I156" s="324"/>
      <c r="J156" s="325"/>
      <c r="K156" s="324"/>
      <c r="L156" s="325"/>
      <c r="M156" s="327"/>
      <c r="N156" s="325"/>
      <c r="O156" s="429"/>
      <c r="P156" s="324"/>
      <c r="Q156" s="325"/>
      <c r="R156" s="324"/>
      <c r="S156" s="325"/>
      <c r="T156" s="324"/>
      <c r="U156" s="325"/>
      <c r="V156" s="324"/>
      <c r="W156" s="325"/>
      <c r="X156" s="324"/>
      <c r="Y156" s="325"/>
      <c r="Z156" s="324"/>
      <c r="AA156" s="325"/>
      <c r="AB156" s="324"/>
      <c r="AC156" s="325"/>
      <c r="AD156" s="324"/>
      <c r="AE156" s="325"/>
      <c r="AF156" s="324"/>
      <c r="AG156" s="325"/>
      <c r="AH156" s="324"/>
      <c r="AI156" s="325"/>
      <c r="AJ156" s="431"/>
      <c r="AK156" s="324"/>
      <c r="AL156" s="325"/>
      <c r="AM156" s="327"/>
      <c r="AN156" s="325"/>
      <c r="AO156" s="324"/>
      <c r="AP156" s="325"/>
      <c r="AQ156" s="327"/>
      <c r="AR156" s="325"/>
      <c r="AS156" s="429"/>
      <c r="AT156" s="324"/>
      <c r="AU156" s="325"/>
      <c r="AV156" s="324"/>
      <c r="AW156" s="325"/>
      <c r="AX156" s="324"/>
      <c r="AY156" s="325"/>
      <c r="AZ156" s="324"/>
      <c r="BA156" s="325"/>
      <c r="BB156" s="324"/>
      <c r="BC156" s="325"/>
      <c r="BD156" s="429"/>
      <c r="BE156" s="324"/>
      <c r="BF156" s="325"/>
      <c r="BG156" s="324"/>
      <c r="BH156" s="325"/>
      <c r="BI156" s="324"/>
      <c r="BJ156" s="325"/>
      <c r="BK156" s="324"/>
      <c r="BL156" s="325"/>
    </row>
    <row r="157" spans="2:64" ht="18" customHeight="1" x14ac:dyDescent="0.4">
      <c r="B157" s="527"/>
      <c r="C157" s="528"/>
      <c r="D157" s="520"/>
      <c r="E157" s="181"/>
      <c r="F157" s="432"/>
      <c r="G157" s="266"/>
      <c r="H157" s="181"/>
      <c r="I157" s="266"/>
      <c r="J157" s="181"/>
      <c r="K157" s="266"/>
      <c r="L157" s="181"/>
      <c r="M157" s="326"/>
      <c r="N157" s="181"/>
      <c r="O157" s="275"/>
      <c r="P157" s="266"/>
      <c r="Q157" s="181"/>
      <c r="R157" s="266"/>
      <c r="S157" s="181"/>
      <c r="T157" s="266"/>
      <c r="U157" s="181"/>
      <c r="V157" s="266"/>
      <c r="W157" s="181"/>
      <c r="X157" s="266"/>
      <c r="Y157" s="181"/>
      <c r="Z157" s="266"/>
      <c r="AA157" s="181"/>
      <c r="AB157" s="266"/>
      <c r="AC157" s="181"/>
      <c r="AD157" s="266"/>
      <c r="AE157" s="181"/>
      <c r="AF157" s="266"/>
      <c r="AG157" s="181"/>
      <c r="AH157" s="266"/>
      <c r="AI157" s="181"/>
      <c r="AJ157" s="432"/>
      <c r="AK157" s="266"/>
      <c r="AL157" s="181"/>
      <c r="AM157" s="326"/>
      <c r="AN157" s="181"/>
      <c r="AO157" s="266"/>
      <c r="AP157" s="181"/>
      <c r="AQ157" s="326"/>
      <c r="AR157" s="181"/>
      <c r="AS157" s="275"/>
      <c r="AT157" s="266"/>
      <c r="AU157" s="181"/>
      <c r="AV157" s="266"/>
      <c r="AW157" s="181"/>
      <c r="AX157" s="266"/>
      <c r="AY157" s="181"/>
      <c r="AZ157" s="266"/>
      <c r="BA157" s="181"/>
      <c r="BB157" s="266"/>
      <c r="BC157" s="181"/>
      <c r="BD157" s="275"/>
      <c r="BE157" s="266"/>
      <c r="BF157" s="181"/>
      <c r="BG157" s="266"/>
      <c r="BH157" s="181"/>
      <c r="BI157" s="266"/>
      <c r="BJ157" s="181"/>
      <c r="BK157" s="266"/>
      <c r="BL157" s="181"/>
    </row>
    <row r="158" spans="2:64" ht="18" customHeight="1" x14ac:dyDescent="0.4">
      <c r="B158" s="527"/>
      <c r="C158" s="528"/>
      <c r="D158" s="520" t="s">
        <v>333</v>
      </c>
      <c r="E158" s="181"/>
      <c r="F158" s="432"/>
      <c r="G158" s="262"/>
      <c r="H158" s="432"/>
      <c r="I158" s="262"/>
      <c r="J158" s="181"/>
      <c r="K158" s="266"/>
      <c r="L158" s="181"/>
      <c r="M158" s="326"/>
      <c r="N158" s="181"/>
      <c r="O158" s="275"/>
      <c r="P158" s="266"/>
      <c r="Q158" s="181"/>
      <c r="R158" s="266"/>
      <c r="S158" s="181"/>
      <c r="T158" s="266"/>
      <c r="U158" s="181"/>
      <c r="V158" s="266"/>
      <c r="W158" s="181"/>
      <c r="X158" s="266"/>
      <c r="Y158" s="181"/>
      <c r="Z158" s="266"/>
      <c r="AA158" s="181"/>
      <c r="AB158" s="266"/>
      <c r="AC158" s="181"/>
      <c r="AD158" s="266"/>
      <c r="AE158" s="181"/>
      <c r="AF158" s="266"/>
      <c r="AG158" s="181"/>
      <c r="AH158" s="266"/>
      <c r="AI158" s="181"/>
      <c r="AJ158" s="432"/>
      <c r="AK158" s="262"/>
      <c r="AL158" s="432"/>
      <c r="AM158" s="446"/>
      <c r="AN158" s="181"/>
      <c r="AO158" s="266"/>
      <c r="AP158" s="181"/>
      <c r="AQ158" s="326"/>
      <c r="AR158" s="181"/>
      <c r="AS158" s="275"/>
      <c r="AT158" s="266"/>
      <c r="AU158" s="181"/>
      <c r="AV158" s="266"/>
      <c r="AW158" s="181"/>
      <c r="AX158" s="266"/>
      <c r="AY158" s="181"/>
      <c r="AZ158" s="266"/>
      <c r="BA158" s="181"/>
      <c r="BB158" s="266"/>
      <c r="BC158" s="181"/>
      <c r="BD158" s="275"/>
      <c r="BE158" s="266"/>
      <c r="BF158" s="181"/>
      <c r="BG158" s="266"/>
      <c r="BH158" s="181"/>
      <c r="BI158" s="266"/>
      <c r="BJ158" s="181"/>
      <c r="BK158" s="266"/>
      <c r="BL158" s="181"/>
    </row>
    <row r="159" spans="2:64" ht="18" customHeight="1" x14ac:dyDescent="0.4">
      <c r="B159" s="527"/>
      <c r="C159" s="528"/>
      <c r="D159" s="520"/>
      <c r="E159" s="181"/>
      <c r="F159" s="432"/>
      <c r="G159" s="262"/>
      <c r="H159" s="432"/>
      <c r="I159" s="262"/>
      <c r="J159" s="181"/>
      <c r="K159" s="266"/>
      <c r="L159" s="181"/>
      <c r="M159" s="326"/>
      <c r="N159" s="181"/>
      <c r="O159" s="275"/>
      <c r="P159" s="266"/>
      <c r="Q159" s="181"/>
      <c r="R159" s="266"/>
      <c r="S159" s="181"/>
      <c r="T159" s="266"/>
      <c r="U159" s="181"/>
      <c r="V159" s="266"/>
      <c r="W159" s="181"/>
      <c r="X159" s="266"/>
      <c r="Y159" s="181"/>
      <c r="Z159" s="266"/>
      <c r="AA159" s="181"/>
      <c r="AB159" s="266"/>
      <c r="AC159" s="181"/>
      <c r="AD159" s="266"/>
      <c r="AE159" s="181"/>
      <c r="AF159" s="266"/>
      <c r="AG159" s="181"/>
      <c r="AH159" s="266"/>
      <c r="AI159" s="181"/>
      <c r="AJ159" s="432"/>
      <c r="AK159" s="262"/>
      <c r="AL159" s="432"/>
      <c r="AM159" s="446"/>
      <c r="AN159" s="181"/>
      <c r="AO159" s="266"/>
      <c r="AP159" s="181"/>
      <c r="AQ159" s="326"/>
      <c r="AR159" s="181"/>
      <c r="AS159" s="275"/>
      <c r="AT159" s="266"/>
      <c r="AU159" s="181"/>
      <c r="AV159" s="266"/>
      <c r="AW159" s="181"/>
      <c r="AX159" s="266"/>
      <c r="AY159" s="181"/>
      <c r="AZ159" s="266"/>
      <c r="BA159" s="181"/>
      <c r="BB159" s="266"/>
      <c r="BC159" s="181"/>
      <c r="BD159" s="275"/>
      <c r="BE159" s="266"/>
      <c r="BF159" s="181"/>
      <c r="BG159" s="266"/>
      <c r="BH159" s="181"/>
      <c r="BI159" s="266"/>
      <c r="BJ159" s="181"/>
      <c r="BK159" s="266"/>
      <c r="BL159" s="181"/>
    </row>
    <row r="160" spans="2:64" ht="18" customHeight="1" x14ac:dyDescent="0.4">
      <c r="B160" s="527"/>
      <c r="C160" s="528"/>
      <c r="D160" s="520" t="s">
        <v>334</v>
      </c>
      <c r="E160" s="181"/>
      <c r="F160" s="432"/>
      <c r="G160" s="266"/>
      <c r="H160" s="181"/>
      <c r="I160" s="266"/>
      <c r="J160" s="181"/>
      <c r="K160" s="266"/>
      <c r="L160" s="181"/>
      <c r="M160" s="326"/>
      <c r="N160" s="181"/>
      <c r="O160" s="275"/>
      <c r="P160" s="266"/>
      <c r="Q160" s="181"/>
      <c r="R160" s="266"/>
      <c r="S160" s="181"/>
      <c r="T160" s="326"/>
      <c r="U160" s="181"/>
      <c r="V160" s="266"/>
      <c r="W160" s="181"/>
      <c r="X160" s="266"/>
      <c r="Y160" s="181"/>
      <c r="Z160" s="275"/>
      <c r="AA160" s="181"/>
      <c r="AB160" s="266"/>
      <c r="AC160" s="181"/>
      <c r="AD160" s="266"/>
      <c r="AE160" s="181"/>
      <c r="AF160" s="266"/>
      <c r="AG160" s="181"/>
      <c r="AH160" s="266"/>
      <c r="AI160" s="181"/>
      <c r="AJ160" s="432"/>
      <c r="AK160" s="266"/>
      <c r="AL160" s="181"/>
      <c r="AM160" s="326"/>
      <c r="AN160" s="181"/>
      <c r="AO160" s="266"/>
      <c r="AP160" s="181"/>
      <c r="AQ160" s="326"/>
      <c r="AR160" s="181"/>
      <c r="AS160" s="275"/>
      <c r="AT160" s="266"/>
      <c r="AU160" s="181"/>
      <c r="AV160" s="266"/>
      <c r="AW160" s="181"/>
      <c r="AX160" s="326"/>
      <c r="AY160" s="181"/>
      <c r="AZ160" s="266"/>
      <c r="BA160" s="181"/>
      <c r="BB160" s="266"/>
      <c r="BC160" s="181"/>
      <c r="BD160" s="275"/>
      <c r="BE160" s="266"/>
      <c r="BF160" s="181"/>
      <c r="BG160" s="266"/>
      <c r="BH160" s="181"/>
      <c r="BI160" s="326"/>
      <c r="BJ160" s="181"/>
      <c r="BK160" s="266"/>
      <c r="BL160" s="181"/>
    </row>
    <row r="161" spans="2:64" ht="18" customHeight="1" x14ac:dyDescent="0.4">
      <c r="B161" s="527"/>
      <c r="C161" s="528"/>
      <c r="D161" s="520"/>
      <c r="E161" s="181"/>
      <c r="F161" s="432"/>
      <c r="G161" s="266"/>
      <c r="H161" s="181"/>
      <c r="I161" s="266"/>
      <c r="J161" s="181"/>
      <c r="K161" s="266"/>
      <c r="L161" s="181"/>
      <c r="M161" s="326"/>
      <c r="N161" s="181"/>
      <c r="O161" s="275"/>
      <c r="P161" s="266"/>
      <c r="Q161" s="181"/>
      <c r="R161" s="266"/>
      <c r="S161" s="181"/>
      <c r="T161" s="326"/>
      <c r="U161" s="181"/>
      <c r="V161" s="266"/>
      <c r="W161" s="181"/>
      <c r="X161" s="266"/>
      <c r="Y161" s="181"/>
      <c r="Z161" s="275"/>
      <c r="AA161" s="181"/>
      <c r="AB161" s="266"/>
      <c r="AC161" s="181"/>
      <c r="AD161" s="266"/>
      <c r="AE161" s="181"/>
      <c r="AF161" s="266"/>
      <c r="AG161" s="181"/>
      <c r="AH161" s="266"/>
      <c r="AI161" s="181"/>
      <c r="AJ161" s="432"/>
      <c r="AK161" s="266"/>
      <c r="AL161" s="181"/>
      <c r="AM161" s="326"/>
      <c r="AN161" s="181"/>
      <c r="AO161" s="266"/>
      <c r="AP161" s="181"/>
      <c r="AQ161" s="326"/>
      <c r="AR161" s="181"/>
      <c r="AS161" s="275"/>
      <c r="AT161" s="266"/>
      <c r="AU161" s="181"/>
      <c r="AV161" s="266"/>
      <c r="AW161" s="181"/>
      <c r="AX161" s="326"/>
      <c r="AY161" s="181"/>
      <c r="AZ161" s="266"/>
      <c r="BA161" s="181"/>
      <c r="BB161" s="266"/>
      <c r="BC161" s="181"/>
      <c r="BD161" s="275"/>
      <c r="BE161" s="266"/>
      <c r="BF161" s="181"/>
      <c r="BG161" s="266"/>
      <c r="BH161" s="181"/>
      <c r="BI161" s="326"/>
      <c r="BJ161" s="181"/>
      <c r="BK161" s="266"/>
      <c r="BL161" s="181"/>
    </row>
    <row r="162" spans="2:64" ht="18" customHeight="1" x14ac:dyDescent="0.4">
      <c r="B162" s="527"/>
      <c r="C162" s="528"/>
      <c r="D162" s="520" t="s">
        <v>335</v>
      </c>
      <c r="E162" s="181"/>
      <c r="F162" s="432"/>
      <c r="G162" s="266"/>
      <c r="H162" s="181"/>
      <c r="I162" s="266"/>
      <c r="J162" s="181"/>
      <c r="K162" s="266"/>
      <c r="L162" s="181"/>
      <c r="M162" s="326"/>
      <c r="N162" s="181"/>
      <c r="O162" s="275"/>
      <c r="P162" s="266"/>
      <c r="Q162" s="181"/>
      <c r="R162" s="266"/>
      <c r="S162" s="181"/>
      <c r="T162" s="266"/>
      <c r="U162" s="181"/>
      <c r="V162" s="266"/>
      <c r="W162" s="181"/>
      <c r="X162" s="266"/>
      <c r="Y162" s="181"/>
      <c r="Z162" s="266"/>
      <c r="AA162" s="181"/>
      <c r="AB162" s="266"/>
      <c r="AC162" s="181"/>
      <c r="AD162" s="266"/>
      <c r="AE162" s="181"/>
      <c r="AF162" s="266"/>
      <c r="AG162" s="181"/>
      <c r="AH162" s="266"/>
      <c r="AI162" s="181"/>
      <c r="AJ162" s="432"/>
      <c r="AK162" s="266"/>
      <c r="AL162" s="181"/>
      <c r="AM162" s="326"/>
      <c r="AN162" s="181"/>
      <c r="AO162" s="266"/>
      <c r="AP162" s="181"/>
      <c r="AQ162" s="326"/>
      <c r="AR162" s="181"/>
      <c r="AS162" s="275"/>
      <c r="AT162" s="266"/>
      <c r="AU162" s="181"/>
      <c r="AV162" s="266"/>
      <c r="AW162" s="181"/>
      <c r="AX162" s="266"/>
      <c r="AY162" s="181"/>
      <c r="AZ162" s="266"/>
      <c r="BA162" s="181"/>
      <c r="BB162" s="266"/>
      <c r="BC162" s="181"/>
      <c r="BD162" s="275"/>
      <c r="BE162" s="266"/>
      <c r="BF162" s="181"/>
      <c r="BG162" s="266"/>
      <c r="BH162" s="181"/>
      <c r="BI162" s="266"/>
      <c r="BJ162" s="181"/>
      <c r="BK162" s="266"/>
      <c r="BL162" s="181"/>
    </row>
    <row r="163" spans="2:64" ht="18" customHeight="1" x14ac:dyDescent="0.4">
      <c r="B163" s="527"/>
      <c r="C163" s="528"/>
      <c r="D163" s="520"/>
      <c r="E163" s="181"/>
      <c r="F163" s="432"/>
      <c r="G163" s="266"/>
      <c r="H163" s="181"/>
      <c r="I163" s="266"/>
      <c r="J163" s="181"/>
      <c r="K163" s="266"/>
      <c r="L163" s="181"/>
      <c r="M163" s="326"/>
      <c r="N163" s="181"/>
      <c r="O163" s="275"/>
      <c r="P163" s="266"/>
      <c r="Q163" s="181"/>
      <c r="R163" s="266"/>
      <c r="S163" s="181"/>
      <c r="T163" s="266"/>
      <c r="U163" s="181"/>
      <c r="V163" s="266"/>
      <c r="W163" s="181"/>
      <c r="X163" s="266"/>
      <c r="Y163" s="181"/>
      <c r="Z163" s="266"/>
      <c r="AA163" s="181"/>
      <c r="AB163" s="266"/>
      <c r="AC163" s="181"/>
      <c r="AD163" s="266"/>
      <c r="AE163" s="181"/>
      <c r="AF163" s="266"/>
      <c r="AG163" s="181"/>
      <c r="AH163" s="266"/>
      <c r="AI163" s="181"/>
      <c r="AJ163" s="432"/>
      <c r="AK163" s="266"/>
      <c r="AL163" s="181"/>
      <c r="AM163" s="326"/>
      <c r="AN163" s="181"/>
      <c r="AO163" s="266"/>
      <c r="AP163" s="181"/>
      <c r="AQ163" s="326"/>
      <c r="AR163" s="181"/>
      <c r="AS163" s="275"/>
      <c r="AT163" s="266"/>
      <c r="AU163" s="181"/>
      <c r="AV163" s="266"/>
      <c r="AW163" s="181"/>
      <c r="AX163" s="266"/>
      <c r="AY163" s="181"/>
      <c r="AZ163" s="266"/>
      <c r="BA163" s="181"/>
      <c r="BB163" s="266"/>
      <c r="BC163" s="181"/>
      <c r="BD163" s="275"/>
      <c r="BE163" s="266"/>
      <c r="BF163" s="181"/>
      <c r="BG163" s="266"/>
      <c r="BH163" s="181"/>
      <c r="BI163" s="266"/>
      <c r="BJ163" s="181"/>
      <c r="BK163" s="266"/>
      <c r="BL163" s="181"/>
    </row>
    <row r="164" spans="2:64" ht="18" customHeight="1" x14ac:dyDescent="0.4">
      <c r="B164" s="527"/>
      <c r="C164" s="528"/>
      <c r="D164" s="520" t="s">
        <v>336</v>
      </c>
      <c r="E164" s="181"/>
      <c r="F164" s="432"/>
      <c r="G164" s="266"/>
      <c r="H164" s="181"/>
      <c r="I164" s="266"/>
      <c r="J164" s="181"/>
      <c r="K164" s="266"/>
      <c r="L164" s="181"/>
      <c r="M164" s="326"/>
      <c r="N164" s="434"/>
      <c r="O164" s="275"/>
      <c r="P164" s="266"/>
      <c r="Q164" s="181"/>
      <c r="R164" s="266"/>
      <c r="S164" s="181"/>
      <c r="T164" s="266"/>
      <c r="U164" s="181"/>
      <c r="V164" s="266"/>
      <c r="W164" s="181"/>
      <c r="X164" s="266"/>
      <c r="Y164" s="181"/>
      <c r="Z164" s="266"/>
      <c r="AA164" s="181"/>
      <c r="AB164" s="266"/>
      <c r="AC164" s="181"/>
      <c r="AD164" s="266"/>
      <c r="AE164" s="181"/>
      <c r="AF164" s="266"/>
      <c r="AG164" s="181"/>
      <c r="AH164" s="266"/>
      <c r="AI164" s="181"/>
      <c r="AJ164" s="432"/>
      <c r="AK164" s="266"/>
      <c r="AL164" s="181"/>
      <c r="AM164" s="326"/>
      <c r="AN164" s="181"/>
      <c r="AO164" s="266"/>
      <c r="AP164" s="181"/>
      <c r="AQ164" s="326"/>
      <c r="AR164" s="434"/>
      <c r="AS164" s="275"/>
      <c r="AT164" s="266"/>
      <c r="AU164" s="181"/>
      <c r="AV164" s="266"/>
      <c r="AW164" s="181"/>
      <c r="AX164" s="266"/>
      <c r="AY164" s="181"/>
      <c r="AZ164" s="266"/>
      <c r="BA164" s="181"/>
      <c r="BB164" s="266"/>
      <c r="BC164" s="181"/>
      <c r="BD164" s="275"/>
      <c r="BE164" s="266"/>
      <c r="BF164" s="181"/>
      <c r="BG164" s="266"/>
      <c r="BH164" s="181"/>
      <c r="BI164" s="266"/>
      <c r="BJ164" s="181"/>
      <c r="BK164" s="266"/>
      <c r="BL164" s="181"/>
    </row>
    <row r="165" spans="2:64" ht="18" customHeight="1" x14ac:dyDescent="0.4">
      <c r="B165" s="527"/>
      <c r="C165" s="528"/>
      <c r="D165" s="520"/>
      <c r="E165" s="181"/>
      <c r="F165" s="432"/>
      <c r="G165" s="266"/>
      <c r="H165" s="181"/>
      <c r="I165" s="266"/>
      <c r="J165" s="181"/>
      <c r="K165" s="266"/>
      <c r="L165" s="181"/>
      <c r="M165" s="326"/>
      <c r="N165" s="181"/>
      <c r="O165" s="275"/>
      <c r="P165" s="266"/>
      <c r="Q165" s="181"/>
      <c r="R165" s="266"/>
      <c r="S165" s="181"/>
      <c r="T165" s="266"/>
      <c r="U165" s="181"/>
      <c r="V165" s="266"/>
      <c r="W165" s="181"/>
      <c r="X165" s="266"/>
      <c r="Y165" s="181"/>
      <c r="Z165" s="266"/>
      <c r="AA165" s="181"/>
      <c r="AB165" s="266"/>
      <c r="AC165" s="181"/>
      <c r="AD165" s="266"/>
      <c r="AE165" s="181"/>
      <c r="AF165" s="266"/>
      <c r="AG165" s="181"/>
      <c r="AH165" s="266"/>
      <c r="AI165" s="181"/>
      <c r="AJ165" s="432"/>
      <c r="AK165" s="266"/>
      <c r="AL165" s="181"/>
      <c r="AM165" s="326"/>
      <c r="AN165" s="181"/>
      <c r="AO165" s="266"/>
      <c r="AP165" s="181"/>
      <c r="AQ165" s="326"/>
      <c r="AR165" s="181"/>
      <c r="AS165" s="275"/>
      <c r="AT165" s="266"/>
      <c r="AU165" s="181"/>
      <c r="AV165" s="266"/>
      <c r="AW165" s="181"/>
      <c r="AX165" s="266"/>
      <c r="AY165" s="181"/>
      <c r="AZ165" s="266"/>
      <c r="BA165" s="181"/>
      <c r="BB165" s="266"/>
      <c r="BC165" s="181"/>
      <c r="BD165" s="275"/>
      <c r="BE165" s="266"/>
      <c r="BF165" s="181"/>
      <c r="BG165" s="266"/>
      <c r="BH165" s="181"/>
      <c r="BI165" s="266"/>
      <c r="BJ165" s="181"/>
      <c r="BK165" s="266"/>
      <c r="BL165" s="181"/>
    </row>
    <row r="166" spans="2:64" ht="18" customHeight="1" x14ac:dyDescent="0.4">
      <c r="B166" s="527"/>
      <c r="C166" s="528"/>
      <c r="D166" s="520" t="s">
        <v>337</v>
      </c>
      <c r="E166" s="181"/>
      <c r="F166" s="432"/>
      <c r="G166" s="266"/>
      <c r="H166" s="181"/>
      <c r="I166" s="266"/>
      <c r="J166" s="181"/>
      <c r="K166" s="266"/>
      <c r="L166" s="181"/>
      <c r="M166" s="326"/>
      <c r="N166" s="435"/>
      <c r="O166" s="275"/>
      <c r="P166" s="266"/>
      <c r="Q166" s="181"/>
      <c r="R166" s="266"/>
      <c r="S166" s="181"/>
      <c r="T166" s="266"/>
      <c r="U166" s="181"/>
      <c r="V166" s="266"/>
      <c r="W166" s="181"/>
      <c r="X166" s="266"/>
      <c r="Y166" s="181"/>
      <c r="Z166" s="266"/>
      <c r="AA166" s="181"/>
      <c r="AB166" s="266"/>
      <c r="AC166" s="181"/>
      <c r="AD166" s="266"/>
      <c r="AE166" s="181"/>
      <c r="AF166" s="266"/>
      <c r="AG166" s="181"/>
      <c r="AH166" s="266"/>
      <c r="AI166" s="181"/>
      <c r="AJ166" s="432"/>
      <c r="AK166" s="266"/>
      <c r="AL166" s="181"/>
      <c r="AM166" s="326"/>
      <c r="AN166" s="181"/>
      <c r="AO166" s="266"/>
      <c r="AP166" s="181"/>
      <c r="AQ166" s="326"/>
      <c r="AR166" s="435"/>
      <c r="AS166" s="275"/>
      <c r="AT166" s="266"/>
      <c r="AU166" s="181"/>
      <c r="AV166" s="266"/>
      <c r="AW166" s="181"/>
      <c r="AX166" s="266"/>
      <c r="AY166" s="181"/>
      <c r="AZ166" s="266"/>
      <c r="BA166" s="181"/>
      <c r="BB166" s="266"/>
      <c r="BC166" s="181"/>
      <c r="BD166" s="275"/>
      <c r="BE166" s="266"/>
      <c r="BF166" s="181"/>
      <c r="BG166" s="266"/>
      <c r="BH166" s="181"/>
      <c r="BI166" s="266"/>
      <c r="BJ166" s="181"/>
      <c r="BK166" s="266"/>
      <c r="BL166" s="181"/>
    </row>
    <row r="167" spans="2:64" ht="18" customHeight="1" x14ac:dyDescent="0.4">
      <c r="B167" s="527"/>
      <c r="C167" s="528"/>
      <c r="D167" s="520"/>
      <c r="E167" s="181"/>
      <c r="F167" s="432"/>
      <c r="G167" s="266"/>
      <c r="H167" s="181"/>
      <c r="I167" s="266"/>
      <c r="J167" s="181"/>
      <c r="K167" s="266"/>
      <c r="L167" s="181"/>
      <c r="M167" s="326"/>
      <c r="N167" s="181"/>
      <c r="O167" s="275"/>
      <c r="P167" s="266"/>
      <c r="Q167" s="181"/>
      <c r="R167" s="266"/>
      <c r="S167" s="181"/>
      <c r="T167" s="266"/>
      <c r="U167" s="181"/>
      <c r="V167" s="266"/>
      <c r="W167" s="181"/>
      <c r="X167" s="266"/>
      <c r="Y167" s="181"/>
      <c r="Z167" s="266"/>
      <c r="AA167" s="181"/>
      <c r="AB167" s="266"/>
      <c r="AC167" s="181"/>
      <c r="AD167" s="266"/>
      <c r="AE167" s="181"/>
      <c r="AF167" s="266"/>
      <c r="AG167" s="181"/>
      <c r="AH167" s="266"/>
      <c r="AI167" s="181"/>
      <c r="AJ167" s="432"/>
      <c r="AK167" s="266"/>
      <c r="AL167" s="181"/>
      <c r="AM167" s="326"/>
      <c r="AN167" s="181"/>
      <c r="AO167" s="266"/>
      <c r="AP167" s="181"/>
      <c r="AQ167" s="326"/>
      <c r="AR167" s="181"/>
      <c r="AS167" s="275"/>
      <c r="AT167" s="266"/>
      <c r="AU167" s="181"/>
      <c r="AV167" s="266"/>
      <c r="AW167" s="181"/>
      <c r="AX167" s="266"/>
      <c r="AY167" s="181"/>
      <c r="AZ167" s="266"/>
      <c r="BA167" s="181"/>
      <c r="BB167" s="266"/>
      <c r="BC167" s="181"/>
      <c r="BD167" s="275"/>
      <c r="BE167" s="266"/>
      <c r="BF167" s="181"/>
      <c r="BG167" s="266"/>
      <c r="BH167" s="181"/>
      <c r="BI167" s="266"/>
      <c r="BJ167" s="181"/>
      <c r="BK167" s="266"/>
      <c r="BL167" s="181"/>
    </row>
    <row r="168" spans="2:64" ht="18" customHeight="1" x14ac:dyDescent="0.4">
      <c r="B168" s="527"/>
      <c r="C168" s="528"/>
      <c r="D168" s="520" t="s">
        <v>338</v>
      </c>
      <c r="E168" s="181"/>
      <c r="F168" s="432"/>
      <c r="G168" s="266"/>
      <c r="H168" s="181"/>
      <c r="I168" s="266"/>
      <c r="J168" s="181"/>
      <c r="K168" s="266"/>
      <c r="L168" s="181"/>
      <c r="M168" s="326"/>
      <c r="N168" s="181"/>
      <c r="O168" s="275"/>
      <c r="P168" s="266"/>
      <c r="Q168" s="181"/>
      <c r="R168" s="266"/>
      <c r="S168" s="181"/>
      <c r="T168" s="266"/>
      <c r="U168" s="181"/>
      <c r="V168" s="266"/>
      <c r="W168" s="181"/>
      <c r="X168" s="266"/>
      <c r="Y168" s="181"/>
      <c r="Z168" s="266"/>
      <c r="AA168" s="181"/>
      <c r="AB168" s="266"/>
      <c r="AC168" s="181"/>
      <c r="AD168" s="266"/>
      <c r="AE168" s="181"/>
      <c r="AF168" s="266"/>
      <c r="AG168" s="181"/>
      <c r="AH168" s="266"/>
      <c r="AI168" s="181"/>
      <c r="AJ168" s="432"/>
      <c r="AK168" s="266"/>
      <c r="AL168" s="181"/>
      <c r="AM168" s="326"/>
      <c r="AN168" s="181"/>
      <c r="AO168" s="266"/>
      <c r="AP168" s="181"/>
      <c r="AQ168" s="326"/>
      <c r="AR168" s="181"/>
      <c r="AS168" s="275"/>
      <c r="AT168" s="266"/>
      <c r="AU168" s="181"/>
      <c r="AV168" s="266"/>
      <c r="AW168" s="181"/>
      <c r="AX168" s="266"/>
      <c r="AY168" s="181"/>
      <c r="AZ168" s="266"/>
      <c r="BA168" s="181"/>
      <c r="BB168" s="266"/>
      <c r="BC168" s="181"/>
      <c r="BD168" s="275"/>
      <c r="BE168" s="266"/>
      <c r="BF168" s="181"/>
      <c r="BG168" s="266"/>
      <c r="BH168" s="181"/>
      <c r="BI168" s="266"/>
      <c r="BJ168" s="181"/>
      <c r="BK168" s="266"/>
      <c r="BL168" s="181"/>
    </row>
    <row r="169" spans="2:64" ht="18" customHeight="1" x14ac:dyDescent="0.4">
      <c r="B169" s="527"/>
      <c r="C169" s="528"/>
      <c r="D169" s="520"/>
      <c r="E169" s="181"/>
      <c r="F169" s="432"/>
      <c r="G169" s="266"/>
      <c r="H169" s="181"/>
      <c r="I169" s="266"/>
      <c r="J169" s="181"/>
      <c r="K169" s="266"/>
      <c r="L169" s="181"/>
      <c r="M169" s="326"/>
      <c r="N169" s="181"/>
      <c r="O169" s="275"/>
      <c r="P169" s="266"/>
      <c r="Q169" s="181"/>
      <c r="R169" s="266"/>
      <c r="S169" s="181"/>
      <c r="T169" s="266"/>
      <c r="U169" s="181"/>
      <c r="V169" s="266"/>
      <c r="W169" s="181"/>
      <c r="X169" s="266"/>
      <c r="Y169" s="181"/>
      <c r="Z169" s="266"/>
      <c r="AA169" s="181"/>
      <c r="AB169" s="266"/>
      <c r="AC169" s="181"/>
      <c r="AD169" s="266"/>
      <c r="AE169" s="181"/>
      <c r="AF169" s="266"/>
      <c r="AG169" s="181"/>
      <c r="AH169" s="266"/>
      <c r="AI169" s="181"/>
      <c r="AJ169" s="432"/>
      <c r="AK169" s="266"/>
      <c r="AL169" s="181"/>
      <c r="AM169" s="326"/>
      <c r="AN169" s="181"/>
      <c r="AO169" s="266"/>
      <c r="AP169" s="181"/>
      <c r="AQ169" s="326"/>
      <c r="AR169" s="181"/>
      <c r="AS169" s="275"/>
      <c r="AT169" s="266"/>
      <c r="AU169" s="181"/>
      <c r="AV169" s="266"/>
      <c r="AW169" s="181"/>
      <c r="AX169" s="266"/>
      <c r="AY169" s="181"/>
      <c r="AZ169" s="266"/>
      <c r="BA169" s="181"/>
      <c r="BB169" s="266"/>
      <c r="BC169" s="181"/>
      <c r="BD169" s="275"/>
      <c r="BE169" s="266"/>
      <c r="BF169" s="181"/>
      <c r="BG169" s="266"/>
      <c r="BH169" s="181"/>
      <c r="BI169" s="266"/>
      <c r="BJ169" s="181"/>
      <c r="BK169" s="266"/>
      <c r="BL169" s="181"/>
    </row>
    <row r="170" spans="2:64" ht="18" customHeight="1" x14ac:dyDescent="0.4">
      <c r="B170" s="527"/>
      <c r="C170" s="528"/>
      <c r="D170" s="520" t="s">
        <v>339</v>
      </c>
      <c r="E170" s="181"/>
      <c r="F170" s="432"/>
      <c r="G170" s="266"/>
      <c r="H170" s="181"/>
      <c r="I170" s="266"/>
      <c r="J170" s="181"/>
      <c r="K170" s="266"/>
      <c r="L170" s="181"/>
      <c r="M170" s="326"/>
      <c r="N170" s="181"/>
      <c r="O170" s="275"/>
      <c r="P170" s="266"/>
      <c r="Q170" s="181"/>
      <c r="R170" s="266"/>
      <c r="S170" s="181"/>
      <c r="T170" s="266"/>
      <c r="U170" s="181"/>
      <c r="V170" s="266"/>
      <c r="W170" s="181"/>
      <c r="X170" s="266"/>
      <c r="Y170" s="181"/>
      <c r="Z170" s="266"/>
      <c r="AA170" s="181"/>
      <c r="AB170" s="266"/>
      <c r="AC170" s="181"/>
      <c r="AD170" s="266"/>
      <c r="AE170" s="181"/>
      <c r="AF170" s="266"/>
      <c r="AG170" s="181"/>
      <c r="AH170" s="266"/>
      <c r="AI170" s="181"/>
      <c r="AJ170" s="432"/>
      <c r="AK170" s="266"/>
      <c r="AL170" s="181"/>
      <c r="AM170" s="326"/>
      <c r="AN170" s="181"/>
      <c r="AO170" s="266"/>
      <c r="AP170" s="181"/>
      <c r="AQ170" s="326"/>
      <c r="AR170" s="181"/>
      <c r="AS170" s="275"/>
      <c r="AT170" s="266"/>
      <c r="AU170" s="181"/>
      <c r="AV170" s="266"/>
      <c r="AW170" s="181"/>
      <c r="AX170" s="266"/>
      <c r="AY170" s="181"/>
      <c r="AZ170" s="266"/>
      <c r="BA170" s="181"/>
      <c r="BB170" s="266"/>
      <c r="BC170" s="181"/>
      <c r="BD170" s="275"/>
      <c r="BE170" s="266"/>
      <c r="BF170" s="181"/>
      <c r="BG170" s="266"/>
      <c r="BH170" s="181"/>
      <c r="BI170" s="266"/>
      <c r="BJ170" s="181"/>
      <c r="BK170" s="266"/>
      <c r="BL170" s="181"/>
    </row>
    <row r="171" spans="2:64" ht="18" customHeight="1" x14ac:dyDescent="0.4">
      <c r="B171" s="527"/>
      <c r="C171" s="528"/>
      <c r="D171" s="520"/>
      <c r="E171" s="181"/>
      <c r="F171" s="432"/>
      <c r="G171" s="266"/>
      <c r="H171" s="181"/>
      <c r="I171" s="266"/>
      <c r="J171" s="181"/>
      <c r="K171" s="266"/>
      <c r="L171" s="181"/>
      <c r="M171" s="326"/>
      <c r="N171" s="181"/>
      <c r="O171" s="275"/>
      <c r="P171" s="266"/>
      <c r="Q171" s="181"/>
      <c r="R171" s="266"/>
      <c r="S171" s="181"/>
      <c r="T171" s="266"/>
      <c r="U171" s="181"/>
      <c r="V171" s="266"/>
      <c r="W171" s="181"/>
      <c r="X171" s="266"/>
      <c r="Y171" s="181"/>
      <c r="Z171" s="266"/>
      <c r="AA171" s="181"/>
      <c r="AB171" s="266"/>
      <c r="AC171" s="181"/>
      <c r="AD171" s="266"/>
      <c r="AE171" s="181"/>
      <c r="AF171" s="266"/>
      <c r="AG171" s="181"/>
      <c r="AH171" s="266"/>
      <c r="AI171" s="181"/>
      <c r="AJ171" s="432"/>
      <c r="AK171" s="266"/>
      <c r="AL171" s="181"/>
      <c r="AM171" s="326"/>
      <c r="AN171" s="181"/>
      <c r="AO171" s="266"/>
      <c r="AP171" s="181"/>
      <c r="AQ171" s="326"/>
      <c r="AR171" s="181"/>
      <c r="AS171" s="275"/>
      <c r="AT171" s="266"/>
      <c r="AU171" s="181"/>
      <c r="AV171" s="266"/>
      <c r="AW171" s="181"/>
      <c r="AX171" s="266"/>
      <c r="AY171" s="181"/>
      <c r="AZ171" s="266"/>
      <c r="BA171" s="181"/>
      <c r="BB171" s="266"/>
      <c r="BC171" s="181"/>
      <c r="BD171" s="275"/>
      <c r="BE171" s="266"/>
      <c r="BF171" s="181"/>
      <c r="BG171" s="266"/>
      <c r="BH171" s="181"/>
      <c r="BI171" s="266"/>
      <c r="BJ171" s="181"/>
      <c r="BK171" s="266"/>
      <c r="BL171" s="181"/>
    </row>
    <row r="172" spans="2:64" ht="18" customHeight="1" x14ac:dyDescent="0.4">
      <c r="B172" s="527"/>
      <c r="C172" s="528"/>
      <c r="D172" s="521" t="s">
        <v>340</v>
      </c>
      <c r="E172" s="181"/>
      <c r="F172" s="432"/>
      <c r="G172" s="266"/>
      <c r="H172" s="181"/>
      <c r="I172" s="266"/>
      <c r="J172" s="181"/>
      <c r="K172" s="266"/>
      <c r="L172" s="181"/>
      <c r="M172" s="326"/>
      <c r="N172" s="181"/>
      <c r="O172" s="275"/>
      <c r="P172" s="266"/>
      <c r="Q172" s="181"/>
      <c r="R172" s="266"/>
      <c r="S172" s="181"/>
      <c r="T172" s="266"/>
      <c r="U172" s="181"/>
      <c r="V172" s="266"/>
      <c r="W172" s="181"/>
      <c r="X172" s="266"/>
      <c r="Y172" s="181"/>
      <c r="Z172" s="266"/>
      <c r="AA172" s="181"/>
      <c r="AB172" s="266"/>
      <c r="AC172" s="181"/>
      <c r="AD172" s="266"/>
      <c r="AE172" s="181"/>
      <c r="AF172" s="266"/>
      <c r="AG172" s="181"/>
      <c r="AH172" s="266"/>
      <c r="AI172" s="181"/>
      <c r="AJ172" s="432"/>
      <c r="AK172" s="266"/>
      <c r="AL172" s="181"/>
      <c r="AM172" s="326"/>
      <c r="AN172" s="181"/>
      <c r="AO172" s="266"/>
      <c r="AP172" s="181"/>
      <c r="AQ172" s="326"/>
      <c r="AR172" s="181"/>
      <c r="AS172" s="275"/>
      <c r="AT172" s="266"/>
      <c r="AU172" s="181"/>
      <c r="AV172" s="266"/>
      <c r="AW172" s="181"/>
      <c r="AX172" s="266"/>
      <c r="AY172" s="181"/>
      <c r="AZ172" s="266"/>
      <c r="BA172" s="181"/>
      <c r="BB172" s="266"/>
      <c r="BC172" s="181"/>
      <c r="BD172" s="275"/>
      <c r="BE172" s="266"/>
      <c r="BF172" s="181"/>
      <c r="BG172" s="266"/>
      <c r="BH172" s="181"/>
      <c r="BI172" s="266"/>
      <c r="BJ172" s="181"/>
      <c r="BK172" s="266"/>
      <c r="BL172" s="181"/>
    </row>
    <row r="173" spans="2:64" ht="18" customHeight="1" x14ac:dyDescent="0.4">
      <c r="B173" s="527"/>
      <c r="C173" s="528"/>
      <c r="D173" s="522"/>
      <c r="E173" s="181"/>
      <c r="F173" s="432"/>
      <c r="G173" s="266"/>
      <c r="H173" s="181"/>
      <c r="I173" s="266"/>
      <c r="J173" s="181"/>
      <c r="K173" s="266"/>
      <c r="L173" s="181"/>
      <c r="M173" s="326"/>
      <c r="N173" s="181"/>
      <c r="O173" s="275"/>
      <c r="P173" s="266"/>
      <c r="Q173" s="181"/>
      <c r="R173" s="266"/>
      <c r="S173" s="181"/>
      <c r="T173" s="266"/>
      <c r="U173" s="181"/>
      <c r="V173" s="266"/>
      <c r="W173" s="181"/>
      <c r="X173" s="266"/>
      <c r="Y173" s="181"/>
      <c r="Z173" s="266"/>
      <c r="AA173" s="181"/>
      <c r="AB173" s="266"/>
      <c r="AC173" s="181"/>
      <c r="AD173" s="266"/>
      <c r="AE173" s="181"/>
      <c r="AF173" s="266"/>
      <c r="AG173" s="181"/>
      <c r="AH173" s="266"/>
      <c r="AI173" s="181"/>
      <c r="AJ173" s="432"/>
      <c r="AK173" s="266"/>
      <c r="AL173" s="181"/>
      <c r="AM173" s="326"/>
      <c r="AN173" s="181"/>
      <c r="AO173" s="266"/>
      <c r="AP173" s="181"/>
      <c r="AQ173" s="326"/>
      <c r="AR173" s="181"/>
      <c r="AS173" s="275"/>
      <c r="AT173" s="266"/>
      <c r="AU173" s="181"/>
      <c r="AV173" s="266"/>
      <c r="AW173" s="181"/>
      <c r="AX173" s="266"/>
      <c r="AY173" s="181"/>
      <c r="AZ173" s="266"/>
      <c r="BA173" s="181"/>
      <c r="BB173" s="266"/>
      <c r="BC173" s="181"/>
      <c r="BD173" s="275"/>
      <c r="BE173" s="266"/>
      <c r="BF173" s="181"/>
      <c r="BG173" s="266"/>
      <c r="BH173" s="181"/>
      <c r="BI173" s="266"/>
      <c r="BJ173" s="181"/>
      <c r="BK173" s="266"/>
      <c r="BL173" s="181"/>
    </row>
    <row r="174" spans="2:64" ht="18" customHeight="1" x14ac:dyDescent="0.4">
      <c r="B174" s="527"/>
      <c r="C174" s="528"/>
      <c r="D174" s="521" t="s">
        <v>341</v>
      </c>
      <c r="E174" s="181"/>
      <c r="F174" s="432"/>
      <c r="G174" s="266"/>
      <c r="H174" s="181"/>
      <c r="I174" s="266"/>
      <c r="J174" s="181"/>
      <c r="K174" s="266"/>
      <c r="L174" s="181"/>
      <c r="M174" s="326"/>
      <c r="N174" s="181"/>
      <c r="O174" s="275"/>
      <c r="P174" s="266"/>
      <c r="Q174" s="181"/>
      <c r="R174" s="266"/>
      <c r="S174" s="181"/>
      <c r="T174" s="266"/>
      <c r="U174" s="181"/>
      <c r="V174" s="266"/>
      <c r="W174" s="181"/>
      <c r="X174" s="266"/>
      <c r="Y174" s="181"/>
      <c r="Z174" s="266"/>
      <c r="AA174" s="181"/>
      <c r="AB174" s="266"/>
      <c r="AC174" s="181"/>
      <c r="AD174" s="266"/>
      <c r="AE174" s="181"/>
      <c r="AF174" s="266"/>
      <c r="AG174" s="181"/>
      <c r="AH174" s="266"/>
      <c r="AI174" s="181"/>
      <c r="AJ174" s="432"/>
      <c r="AK174" s="266"/>
      <c r="AL174" s="181"/>
      <c r="AM174" s="326"/>
      <c r="AN174" s="181"/>
      <c r="AO174" s="266"/>
      <c r="AP174" s="181"/>
      <c r="AQ174" s="326"/>
      <c r="AR174" s="181"/>
      <c r="AS174" s="275"/>
      <c r="AT174" s="266"/>
      <c r="AU174" s="181"/>
      <c r="AV174" s="266"/>
      <c r="AW174" s="181"/>
      <c r="AX174" s="266"/>
      <c r="AY174" s="181"/>
      <c r="AZ174" s="266"/>
      <c r="BA174" s="181"/>
      <c r="BB174" s="266"/>
      <c r="BC174" s="181"/>
      <c r="BD174" s="275"/>
      <c r="BE174" s="266"/>
      <c r="BF174" s="181"/>
      <c r="BG174" s="266"/>
      <c r="BH174" s="181"/>
      <c r="BI174" s="266"/>
      <c r="BJ174" s="181"/>
      <c r="BK174" s="266"/>
      <c r="BL174" s="181"/>
    </row>
    <row r="175" spans="2:64" ht="18" customHeight="1" thickBot="1" x14ac:dyDescent="0.45">
      <c r="B175" s="529"/>
      <c r="C175" s="530"/>
      <c r="D175" s="523"/>
      <c r="E175" s="182"/>
      <c r="F175" s="433"/>
      <c r="G175" s="267"/>
      <c r="H175" s="182"/>
      <c r="I175" s="267"/>
      <c r="J175" s="182"/>
      <c r="K175" s="267"/>
      <c r="L175" s="182"/>
      <c r="M175" s="328"/>
      <c r="N175" s="182"/>
      <c r="O175" s="430"/>
      <c r="P175" s="267"/>
      <c r="Q175" s="182"/>
      <c r="R175" s="267"/>
      <c r="S175" s="182"/>
      <c r="T175" s="267"/>
      <c r="U175" s="182"/>
      <c r="V175" s="267"/>
      <c r="W175" s="182"/>
      <c r="X175" s="267"/>
      <c r="Y175" s="182"/>
      <c r="Z175" s="267"/>
      <c r="AA175" s="182"/>
      <c r="AB175" s="267"/>
      <c r="AC175" s="182"/>
      <c r="AD175" s="267"/>
      <c r="AE175" s="182"/>
      <c r="AF175" s="267"/>
      <c r="AG175" s="182"/>
      <c r="AH175" s="267"/>
      <c r="AI175" s="182"/>
      <c r="AJ175" s="433"/>
      <c r="AK175" s="267"/>
      <c r="AL175" s="182"/>
      <c r="AM175" s="328"/>
      <c r="AN175" s="182"/>
      <c r="AO175" s="267"/>
      <c r="AP175" s="182"/>
      <c r="AQ175" s="328"/>
      <c r="AR175" s="182"/>
      <c r="AS175" s="430"/>
      <c r="AT175" s="267"/>
      <c r="AU175" s="182"/>
      <c r="AV175" s="267"/>
      <c r="AW175" s="182"/>
      <c r="AX175" s="267"/>
      <c r="AY175" s="182"/>
      <c r="AZ175" s="267"/>
      <c r="BA175" s="182"/>
      <c r="BB175" s="267"/>
      <c r="BC175" s="182"/>
      <c r="BD175" s="430"/>
      <c r="BE175" s="267"/>
      <c r="BF175" s="182"/>
      <c r="BG175" s="267"/>
      <c r="BH175" s="182"/>
      <c r="BI175" s="267"/>
      <c r="BJ175" s="182"/>
      <c r="BK175" s="267"/>
      <c r="BL175" s="182"/>
    </row>
  </sheetData>
  <sheetProtection password="DCBA" sheet="1" objects="1" scenarios="1" formatCells="0" formatColumns="0" formatRows="0" insertColumns="0" insertRows="0" insertHyperlinks="0" deleteColumns="0" deleteRows="0" sort="0" autoFilter="0" pivotTables="0"/>
  <mergeCells count="22">
    <mergeCell ref="B156:C175"/>
    <mergeCell ref="B147:C155"/>
    <mergeCell ref="B2:C21"/>
    <mergeCell ref="B22:C29"/>
    <mergeCell ref="B135:C146"/>
    <mergeCell ref="B30:C34"/>
    <mergeCell ref="B35:C39"/>
    <mergeCell ref="B40:C48"/>
    <mergeCell ref="B78:C79"/>
    <mergeCell ref="B49:C77"/>
    <mergeCell ref="B80:C130"/>
    <mergeCell ref="B131:C134"/>
    <mergeCell ref="D156:D157"/>
    <mergeCell ref="D158:D159"/>
    <mergeCell ref="D160:D161"/>
    <mergeCell ref="D162:D163"/>
    <mergeCell ref="D164:D165"/>
    <mergeCell ref="D166:D167"/>
    <mergeCell ref="D168:D169"/>
    <mergeCell ref="D170:D171"/>
    <mergeCell ref="D172:D173"/>
    <mergeCell ref="D174:D175"/>
  </mergeCells>
  <dataValidations count="30">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85:BL87 E98:BL100">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BL8">
      <formula1>"فعال,غیرفعال,منحل شده"</formula1>
    </dataValidation>
    <dataValidation type="list" allowBlank="1" showInputMessage="1" showErrorMessage="1" sqref="E35:BL38">
      <formula1>"قوی,متوسط,ضعیف"</formula1>
    </dataValidation>
    <dataValidation type="list" allowBlank="1" showInputMessage="1" showErrorMessage="1" sqref="E45:BL45 E39:BL39">
      <formula1>"دارد,ندارد"</formula1>
    </dataValidation>
    <dataValidation type="list" allowBlank="1" showInputMessage="1" showErrorMessage="1" sqref="E40:BL40">
      <formula1>"ندارد,گروه یار,خزانه دار,منشی"</formula1>
    </dataValidation>
    <dataValidation type="list" allowBlank="1" showInputMessage="1" showErrorMessage="1" sqref="E41:BL41">
      <formula1>"بلی,خیر,تشکیل نشده"</formula1>
    </dataValidation>
    <dataValidation type="list" allowBlank="1" showInputMessage="1" showErrorMessage="1" sqref="E42:BL42">
      <formula1>"ماهانه,15 روز یکبار, کمتر از 15 روز"</formula1>
    </dataValidation>
    <dataValidation type="list" allowBlank="1" showInputMessage="1" showErrorMessage="1" sqref="E44:BL44">
      <formula1>"مرتب,نامرتب"</formula1>
    </dataValidation>
    <dataValidation type="list" allowBlank="1" showInputMessage="1" showErrorMessage="1" sqref="E47:BL47">
      <formula1>"انجام شده,انجام نشده"</formula1>
    </dataValidation>
    <dataValidation type="list" allowBlank="1" showInputMessage="1" showErrorMessage="1" sqref="E46:BL46">
      <formula1>"1,2,3,4,5,6,7,8,9,10,11,12,13,14,15,16,17,18,19,20,21,22,23,24,25,26,27,28,29,30,31"</formula1>
    </dataValidation>
    <dataValidation type="list" allowBlank="1" showInputMessage="1" showErrorMessage="1" sqref="E48:BL48">
      <formula1>"بی نقض,دارای اشتباه کم,اشتباه زیاد"</formula1>
    </dataValidation>
    <dataValidation type="list" allowBlank="1" showInputMessage="1" showErrorMessage="1" sqref="E49:BL49">
      <formula1>"هفتگی,ده هفته یکبار,ماهانه"</formula1>
    </dataValidation>
    <dataValidation type="list" allowBlank="1" showInputMessage="1" showErrorMessage="1" sqref="E18:BL18">
      <formula1>"الف1,الف2,الف3,الف4,الف5,الف6,الف7,ب1,ب2,ب3,ب4,ب5,ب6,ب7,پ1,پ2,پ3,پ4,پ5,پ6,پ7,پ8,پ9,پ10,پ11,پ12,پ13,پ14,ت1,ت2,ت3,ت4,ت5,ت6,ت7,ت8,ت9,ت10,ت11"</formula1>
    </dataValidation>
    <dataValidation type="list" allowBlank="1" showInputMessage="1" showErrorMessage="1" sqref="E148:BL148">
      <formula1>"ب7,پرداخت شد,کسر شد,منحل شده"</formula1>
    </dataValidation>
    <dataValidation type="list" allowBlank="1" showInputMessage="1" showErrorMessage="1" sqref="E149:BL149">
      <formula1>"پ9,پرداخت شد,کسر شد,منحل شده"</formula1>
    </dataValidation>
    <dataValidation type="list" allowBlank="1" showInputMessage="1" showErrorMessage="1" sqref="E150:BL150">
      <formula1>"ت1,پرداخت شد,کسر شد,منحل شده"</formula1>
    </dataValidation>
    <dataValidation type="list" allowBlank="1" showInputMessage="1" showErrorMessage="1" sqref="E151:BL151">
      <formula1>"ت4,پرداخت شد,کسر شد,منحل شده"</formula1>
    </dataValidation>
    <dataValidation type="list" allowBlank="1" showInputMessage="1" showErrorMessage="1" sqref="E153:BL154">
      <formula1>"ت9,پرداخت شد,کسر شد,منحل شده"</formula1>
    </dataValidation>
    <dataValidation type="list" allowBlank="1" showInputMessage="1" showErrorMessage="1" sqref="E155:BL155">
      <formula1>"ت13,پرداخت شد,کسر شد,منحل شده"</formula1>
    </dataValidation>
    <dataValidation type="list" allowBlank="1" showInputMessage="1" showErrorMessage="1" sqref="E159:BL159 E157:BL157 E161:BL161 E163:BL163 E165:BL165 E167:BL167 E169:BL169 E171:BL171 E173:BL173 E175:BL175">
      <formula1>"افتتاح حساب,کمک سرمایه اول,کمک سرمایه دوم,سایر بازدیدها"</formula1>
    </dataValidation>
    <dataValidation type="list" allowBlank="1" showInputMessage="1" showErrorMessage="1" sqref="E152:BL152">
      <formula1>"ت7,پرداخت شد,کسر شد,منحل شده"</formula1>
    </dataValidation>
    <dataValidation type="list" allowBlank="1" showInputMessage="1" showErrorMessage="1" sqref="E147:BL147">
      <formula1>"الف,پرداخت شد,کسر شد,منحل شده"</formula1>
    </dataValidation>
  </dataValidations>
  <pageMargins left="0.45" right="0.45" top="0.25" bottom="0.25" header="0.3" footer="0.05"/>
  <pageSetup paperSize="8" scale="49" orientation="landscape" r:id="rId1"/>
  <rowBreaks count="1" manualBreakCount="1">
    <brk id="14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zoomScale="89" zoomScaleNormal="89" workbookViewId="0">
      <selection activeCell="F62" sqref="F62"/>
    </sheetView>
  </sheetViews>
  <sheetFormatPr defaultColWidth="9.140625" defaultRowHeight="18" x14ac:dyDescent="0.25"/>
  <cols>
    <col min="1" max="1" width="1.28515625" style="62" customWidth="1"/>
    <col min="2" max="2" width="6.7109375" style="62" customWidth="1"/>
    <col min="3" max="3" width="9.140625" style="62"/>
    <col min="4" max="4" width="10.42578125" style="62" customWidth="1"/>
    <col min="5" max="5" width="9.140625" style="62"/>
    <col min="6" max="6" width="12.5703125" style="62" customWidth="1"/>
    <col min="7" max="7" width="14" style="62" customWidth="1"/>
    <col min="8" max="8" width="13" style="62" customWidth="1"/>
    <col min="9" max="9" width="12.5703125" style="62" customWidth="1"/>
    <col min="10" max="10" width="11.7109375" style="62" customWidth="1"/>
    <col min="11" max="11" width="9.5703125" style="62" customWidth="1"/>
    <col min="12" max="12" width="8.140625" style="62" customWidth="1"/>
    <col min="13" max="13" width="16.5703125" style="62" customWidth="1"/>
    <col min="14" max="14" width="16.140625" style="62" customWidth="1"/>
    <col min="15" max="15" width="15.85546875" style="62" customWidth="1"/>
    <col min="16" max="18" width="9.140625" style="62"/>
    <col min="19" max="19" width="8.5703125" style="62" customWidth="1"/>
    <col min="20" max="20" width="13.28515625" style="62" customWidth="1"/>
    <col min="21" max="21" width="8.7109375" style="62" customWidth="1"/>
    <col min="22" max="22" width="12" style="62" customWidth="1"/>
    <col min="23" max="26" width="8.42578125" style="62" customWidth="1"/>
    <col min="27" max="27" width="12" style="62" customWidth="1"/>
    <col min="28" max="36" width="10" style="62" customWidth="1"/>
    <col min="37" max="37" width="9.42578125" style="62" customWidth="1"/>
    <col min="38" max="16384" width="9.140625" style="62"/>
  </cols>
  <sheetData>
    <row r="2" spans="2:38" ht="18.75" thickBot="1" x14ac:dyDescent="0.3">
      <c r="B2" s="63"/>
      <c r="U2" s="129"/>
      <c r="V2" s="129"/>
      <c r="W2" s="129"/>
      <c r="X2" s="129"/>
      <c r="Y2" s="129"/>
      <c r="Z2" s="129"/>
      <c r="AA2" s="129"/>
      <c r="AB2" s="129"/>
      <c r="AC2" s="129"/>
      <c r="AD2" s="129"/>
      <c r="AE2" s="129"/>
      <c r="AF2" s="129"/>
      <c r="AG2" s="129"/>
      <c r="AH2" s="129"/>
      <c r="AI2" s="129"/>
      <c r="AJ2" s="129"/>
      <c r="AK2" s="129"/>
      <c r="AL2" s="129"/>
    </row>
    <row r="3" spans="2:38" s="128" customFormat="1" ht="63" customHeight="1" thickBot="1" x14ac:dyDescent="0.3">
      <c r="B3" s="302" t="s">
        <v>71</v>
      </c>
      <c r="C3" s="303" t="s">
        <v>59</v>
      </c>
      <c r="D3" s="303" t="s">
        <v>60</v>
      </c>
      <c r="E3" s="303" t="s">
        <v>33</v>
      </c>
      <c r="F3" s="303" t="s">
        <v>9</v>
      </c>
      <c r="G3" s="303" t="s">
        <v>52</v>
      </c>
      <c r="H3" s="303" t="s">
        <v>10</v>
      </c>
      <c r="I3" s="303" t="s">
        <v>72</v>
      </c>
      <c r="J3" s="303" t="s">
        <v>51</v>
      </c>
      <c r="K3" s="303" t="s">
        <v>21</v>
      </c>
      <c r="L3" s="303" t="s">
        <v>73</v>
      </c>
      <c r="M3" s="303" t="s">
        <v>74</v>
      </c>
      <c r="N3" s="303" t="s">
        <v>75</v>
      </c>
      <c r="O3" s="304" t="str">
        <f>payesh!D16</f>
        <v>عمر گروه از تاریخ تشکیل (افتتاح حساب پس انداز در بانک) به ماه</v>
      </c>
      <c r="P3" s="303" t="s">
        <v>53</v>
      </c>
      <c r="Q3" s="303" t="s">
        <v>54</v>
      </c>
      <c r="R3" s="303" t="s">
        <v>55</v>
      </c>
      <c r="S3" s="303" t="s">
        <v>289</v>
      </c>
      <c r="T3" s="303" t="s">
        <v>76</v>
      </c>
      <c r="U3" s="303" t="s">
        <v>290</v>
      </c>
      <c r="V3" s="303" t="s">
        <v>77</v>
      </c>
      <c r="W3" s="303" t="s">
        <v>78</v>
      </c>
      <c r="X3" s="303" t="s">
        <v>174</v>
      </c>
      <c r="Y3" s="303" t="s">
        <v>79</v>
      </c>
      <c r="Z3" s="303" t="s">
        <v>80</v>
      </c>
      <c r="AA3" s="303" t="s">
        <v>81</v>
      </c>
      <c r="AB3" s="303" t="s">
        <v>82</v>
      </c>
      <c r="AC3" s="303" t="s">
        <v>83</v>
      </c>
      <c r="AD3" s="303" t="s">
        <v>84</v>
      </c>
      <c r="AE3" s="303" t="s">
        <v>85</v>
      </c>
      <c r="AF3" s="303" t="s">
        <v>86</v>
      </c>
      <c r="AG3" s="303" t="s">
        <v>87</v>
      </c>
      <c r="AH3" s="303" t="s">
        <v>88</v>
      </c>
      <c r="AI3" s="303" t="s">
        <v>286</v>
      </c>
      <c r="AJ3" s="303" t="s">
        <v>287</v>
      </c>
      <c r="AK3" s="305" t="s">
        <v>288</v>
      </c>
    </row>
    <row r="4" spans="2:38" ht="18.75" thickBot="1" x14ac:dyDescent="0.3">
      <c r="B4" s="296">
        <f>payesh!E7</f>
        <v>1</v>
      </c>
      <c r="C4" s="284">
        <f>payesh!E3</f>
        <v>0</v>
      </c>
      <c r="D4" s="284">
        <f>payesh!E4</f>
        <v>0</v>
      </c>
      <c r="E4" s="284">
        <f>payesh!E5</f>
        <v>0</v>
      </c>
      <c r="F4" s="284">
        <f>payesh!E6</f>
        <v>0</v>
      </c>
      <c r="G4" s="284">
        <f>payesh!E10</f>
        <v>0</v>
      </c>
      <c r="H4" s="284">
        <f>payesh!E13</f>
        <v>0</v>
      </c>
      <c r="I4" s="285">
        <f>payesh!E14</f>
        <v>0</v>
      </c>
      <c r="J4" s="284">
        <f>payesh!E9</f>
        <v>0</v>
      </c>
      <c r="K4" s="284">
        <f>payesh!E18</f>
        <v>0</v>
      </c>
      <c r="L4" s="284">
        <f>payesh!E8</f>
        <v>0</v>
      </c>
      <c r="M4" s="284">
        <f>payesh!E46</f>
        <v>0</v>
      </c>
      <c r="N4" s="285">
        <f>payesh!E17</f>
        <v>0</v>
      </c>
      <c r="O4" s="285">
        <f>payesh!E16</f>
        <v>0</v>
      </c>
      <c r="P4" s="284">
        <f>payesh!E19</f>
        <v>0</v>
      </c>
      <c r="Q4" s="284">
        <f>payesh!E20</f>
        <v>0</v>
      </c>
      <c r="R4" s="284">
        <f>payesh!E21</f>
        <v>0</v>
      </c>
      <c r="S4" s="284">
        <f>payesh!$E$55</f>
        <v>0</v>
      </c>
      <c r="T4" s="307">
        <f>payesh!E64</f>
        <v>0</v>
      </c>
      <c r="U4" s="284">
        <f>payesh!$E$56</f>
        <v>0</v>
      </c>
      <c r="V4" s="307">
        <f>payesh!E65</f>
        <v>0</v>
      </c>
      <c r="W4" s="284">
        <f>payesh!E78</f>
        <v>0</v>
      </c>
      <c r="X4" s="284">
        <f>payesh!E79</f>
        <v>0</v>
      </c>
      <c r="Y4" s="284">
        <f>payesh!$E$83</f>
        <v>0</v>
      </c>
      <c r="Z4" s="284">
        <f>payesh!$E$84</f>
        <v>0</v>
      </c>
      <c r="AA4" s="284">
        <f>payesh!E86</f>
        <v>0</v>
      </c>
      <c r="AB4" s="284">
        <f>payesh!E156</f>
        <v>0</v>
      </c>
      <c r="AC4" s="284">
        <f>payesh!E158</f>
        <v>0</v>
      </c>
      <c r="AD4" s="284">
        <f>payesh!E160</f>
        <v>0</v>
      </c>
      <c r="AE4" s="284">
        <f>payesh!E162</f>
        <v>0</v>
      </c>
      <c r="AF4" s="284">
        <f>payesh!E164</f>
        <v>0</v>
      </c>
      <c r="AG4" s="284">
        <f>payesh!E166</f>
        <v>0</v>
      </c>
      <c r="AH4" s="284">
        <f>payesh!E168</f>
        <v>0</v>
      </c>
      <c r="AI4" s="284">
        <f>payesh!E170</f>
        <v>0</v>
      </c>
      <c r="AJ4" s="284">
        <f>payesh!E172</f>
        <v>0</v>
      </c>
      <c r="AK4" s="287">
        <f>payesh!E174</f>
        <v>0</v>
      </c>
    </row>
    <row r="5" spans="2:38" ht="18.75" thickBot="1" x14ac:dyDescent="0.3">
      <c r="B5" s="289">
        <f>payesh!F7</f>
        <v>2</v>
      </c>
      <c r="C5" s="292">
        <f>payesh!F3</f>
        <v>0</v>
      </c>
      <c r="D5" s="292">
        <f>payesh!F4</f>
        <v>0</v>
      </c>
      <c r="E5" s="292">
        <f>payesh!F5</f>
        <v>0</v>
      </c>
      <c r="F5" s="292">
        <f>payesh!F6</f>
        <v>0</v>
      </c>
      <c r="G5" s="292">
        <f>payesh!F10</f>
        <v>0</v>
      </c>
      <c r="H5" s="292">
        <f>payesh!F13</f>
        <v>0</v>
      </c>
      <c r="I5" s="293">
        <f>payesh!F14</f>
        <v>0</v>
      </c>
      <c r="J5" s="292">
        <f>payesh!F9</f>
        <v>0</v>
      </c>
      <c r="K5" s="292">
        <f>payesh!F18</f>
        <v>0</v>
      </c>
      <c r="L5" s="292">
        <f>payesh!F8</f>
        <v>0</v>
      </c>
      <c r="M5" s="292">
        <f>payesh!F46</f>
        <v>0</v>
      </c>
      <c r="N5" s="293">
        <f>payesh!F17</f>
        <v>0</v>
      </c>
      <c r="O5" s="293">
        <f>payesh!F16</f>
        <v>0</v>
      </c>
      <c r="P5" s="292">
        <f>payesh!F19</f>
        <v>0</v>
      </c>
      <c r="Q5" s="292">
        <f>payesh!F20</f>
        <v>0</v>
      </c>
      <c r="R5" s="292">
        <f>payesh!F21</f>
        <v>0</v>
      </c>
      <c r="S5" s="292">
        <f>payesh!$F$55</f>
        <v>0</v>
      </c>
      <c r="T5" s="308">
        <f>payesh!F64</f>
        <v>0</v>
      </c>
      <c r="U5" s="292">
        <f>payesh!$F$56</f>
        <v>0</v>
      </c>
      <c r="V5" s="308">
        <f>payesh!F65</f>
        <v>0</v>
      </c>
      <c r="W5" s="292">
        <f>payesh!F78</f>
        <v>0</v>
      </c>
      <c r="X5" s="292">
        <f>payesh!F79</f>
        <v>0</v>
      </c>
      <c r="Y5" s="292">
        <f>payesh!$F$83</f>
        <v>0</v>
      </c>
      <c r="Z5" s="292">
        <f>payesh!$F$84</f>
        <v>0</v>
      </c>
      <c r="AA5" s="292">
        <f>payesh!F86</f>
        <v>0</v>
      </c>
      <c r="AB5" s="292">
        <f>payesh!F156</f>
        <v>0</v>
      </c>
      <c r="AC5" s="292">
        <f>payesh!F158</f>
        <v>0</v>
      </c>
      <c r="AD5" s="292">
        <f>payesh!F160</f>
        <v>0</v>
      </c>
      <c r="AE5" s="292">
        <f>payesh!F162</f>
        <v>0</v>
      </c>
      <c r="AF5" s="292">
        <f>payesh!F164</f>
        <v>0</v>
      </c>
      <c r="AG5" s="292">
        <f>payesh!F166</f>
        <v>0</v>
      </c>
      <c r="AH5" s="292">
        <f>payesh!F168</f>
        <v>0</v>
      </c>
      <c r="AI5" s="292">
        <f>payesh!F170</f>
        <v>0</v>
      </c>
      <c r="AJ5" s="292">
        <f>payesh!F172</f>
        <v>0</v>
      </c>
      <c r="AK5" s="295">
        <f>payesh!F174</f>
        <v>0</v>
      </c>
    </row>
    <row r="6" spans="2:38" ht="18.75" thickBot="1" x14ac:dyDescent="0.3">
      <c r="B6" s="296">
        <f>payesh!G7</f>
        <v>3</v>
      </c>
      <c r="C6" s="284">
        <f>payesh!G3</f>
        <v>0</v>
      </c>
      <c r="D6" s="284">
        <f>payesh!G4</f>
        <v>0</v>
      </c>
      <c r="E6" s="284">
        <f>payesh!G5</f>
        <v>0</v>
      </c>
      <c r="F6" s="284">
        <f>payesh!G6</f>
        <v>0</v>
      </c>
      <c r="G6" s="284">
        <f>payesh!G10</f>
        <v>0</v>
      </c>
      <c r="H6" s="284">
        <f>payesh!G13</f>
        <v>0</v>
      </c>
      <c r="I6" s="285">
        <f>payesh!G14</f>
        <v>0</v>
      </c>
      <c r="J6" s="284">
        <f>payesh!G9</f>
        <v>0</v>
      </c>
      <c r="K6" s="284">
        <f>payesh!G18</f>
        <v>0</v>
      </c>
      <c r="L6" s="284">
        <f>payesh!G8</f>
        <v>0</v>
      </c>
      <c r="M6" s="284">
        <f>payesh!G46</f>
        <v>0</v>
      </c>
      <c r="N6" s="285">
        <f>payesh!G17</f>
        <v>0</v>
      </c>
      <c r="O6" s="285">
        <f>payesh!G16</f>
        <v>0</v>
      </c>
      <c r="P6" s="284">
        <f>payesh!G19</f>
        <v>0</v>
      </c>
      <c r="Q6" s="284">
        <f>payesh!G20</f>
        <v>0</v>
      </c>
      <c r="R6" s="284">
        <f>payesh!G21</f>
        <v>0</v>
      </c>
      <c r="S6" s="284">
        <f>payesh!$G$55</f>
        <v>0</v>
      </c>
      <c r="T6" s="307">
        <f>payesh!G64</f>
        <v>0</v>
      </c>
      <c r="U6" s="284">
        <f>payesh!$G$56</f>
        <v>0</v>
      </c>
      <c r="V6" s="307">
        <f>payesh!G65</f>
        <v>0</v>
      </c>
      <c r="W6" s="284">
        <f>payesh!G78</f>
        <v>0</v>
      </c>
      <c r="X6" s="284">
        <f>payesh!G79</f>
        <v>0</v>
      </c>
      <c r="Y6" s="284">
        <f>payesh!$G$83</f>
        <v>0</v>
      </c>
      <c r="Z6" s="284">
        <f>payesh!$G$84</f>
        <v>0</v>
      </c>
      <c r="AA6" s="284">
        <f>payesh!G86</f>
        <v>0</v>
      </c>
      <c r="AB6" s="284">
        <f>payesh!G156</f>
        <v>0</v>
      </c>
      <c r="AC6" s="284">
        <f>payesh!G158</f>
        <v>0</v>
      </c>
      <c r="AD6" s="284">
        <f>payesh!G160</f>
        <v>0</v>
      </c>
      <c r="AE6" s="284">
        <f>payesh!G162</f>
        <v>0</v>
      </c>
      <c r="AF6" s="284">
        <f>payesh!G164</f>
        <v>0</v>
      </c>
      <c r="AG6" s="284">
        <f>payesh!G166</f>
        <v>0</v>
      </c>
      <c r="AH6" s="284">
        <f>payesh!G168</f>
        <v>0</v>
      </c>
      <c r="AI6" s="284">
        <f>payesh!G170</f>
        <v>0</v>
      </c>
      <c r="AJ6" s="284">
        <f>payesh!G172</f>
        <v>0</v>
      </c>
      <c r="AK6" s="287">
        <f>payesh!G174</f>
        <v>0</v>
      </c>
    </row>
    <row r="7" spans="2:38" ht="18.75" thickBot="1" x14ac:dyDescent="0.3">
      <c r="B7" s="289">
        <f>payesh!H7</f>
        <v>4</v>
      </c>
      <c r="C7" s="292">
        <f>payesh!H3</f>
        <v>0</v>
      </c>
      <c r="D7" s="292">
        <f>payesh!H4</f>
        <v>0</v>
      </c>
      <c r="E7" s="292">
        <f>payesh!H5</f>
        <v>0</v>
      </c>
      <c r="F7" s="292">
        <f>payesh!H6</f>
        <v>0</v>
      </c>
      <c r="G7" s="292">
        <f>payesh!H10</f>
        <v>0</v>
      </c>
      <c r="H7" s="292">
        <f>payesh!H13</f>
        <v>0</v>
      </c>
      <c r="I7" s="293">
        <f>payesh!H14</f>
        <v>0</v>
      </c>
      <c r="J7" s="292">
        <f>payesh!H9</f>
        <v>0</v>
      </c>
      <c r="K7" s="292">
        <f>payesh!H18</f>
        <v>0</v>
      </c>
      <c r="L7" s="292">
        <f>payesh!H8</f>
        <v>0</v>
      </c>
      <c r="M7" s="292">
        <f>payesh!H46</f>
        <v>0</v>
      </c>
      <c r="N7" s="293">
        <f>payesh!H17</f>
        <v>0</v>
      </c>
      <c r="O7" s="293">
        <f>payesh!H16</f>
        <v>0</v>
      </c>
      <c r="P7" s="292">
        <f>payesh!H19</f>
        <v>0</v>
      </c>
      <c r="Q7" s="292">
        <f>payesh!H20</f>
        <v>0</v>
      </c>
      <c r="R7" s="292">
        <f>payesh!H21</f>
        <v>0</v>
      </c>
      <c r="S7" s="292">
        <f>payesh!$H$55</f>
        <v>0</v>
      </c>
      <c r="T7" s="308">
        <f>payesh!H64</f>
        <v>0</v>
      </c>
      <c r="U7" s="292">
        <f>payesh!$H$56</f>
        <v>0</v>
      </c>
      <c r="V7" s="308">
        <f>payesh!H65</f>
        <v>0</v>
      </c>
      <c r="W7" s="292">
        <f>payesh!H78</f>
        <v>0</v>
      </c>
      <c r="X7" s="292">
        <f>payesh!H79</f>
        <v>0</v>
      </c>
      <c r="Y7" s="292">
        <f>payesh!$H$83</f>
        <v>0</v>
      </c>
      <c r="Z7" s="292">
        <f>payesh!$H$84</f>
        <v>0</v>
      </c>
      <c r="AA7" s="292">
        <f>payesh!H86</f>
        <v>0</v>
      </c>
      <c r="AB7" s="292">
        <f>payesh!H156</f>
        <v>0</v>
      </c>
      <c r="AC7" s="292">
        <f>payesh!H158</f>
        <v>0</v>
      </c>
      <c r="AD7" s="292">
        <f>payesh!H160</f>
        <v>0</v>
      </c>
      <c r="AE7" s="292">
        <f>payesh!H162</f>
        <v>0</v>
      </c>
      <c r="AF7" s="292">
        <f>payesh!H164</f>
        <v>0</v>
      </c>
      <c r="AG7" s="292">
        <f>payesh!H166</f>
        <v>0</v>
      </c>
      <c r="AH7" s="292">
        <f>payesh!H168</f>
        <v>0</v>
      </c>
      <c r="AI7" s="292">
        <f>payesh!H170</f>
        <v>0</v>
      </c>
      <c r="AJ7" s="292">
        <f>payesh!H172</f>
        <v>0</v>
      </c>
      <c r="AK7" s="295">
        <f>payesh!H174</f>
        <v>0</v>
      </c>
    </row>
    <row r="8" spans="2:38" ht="18.75" thickBot="1" x14ac:dyDescent="0.3">
      <c r="B8" s="296">
        <f>payesh!I7</f>
        <v>5</v>
      </c>
      <c r="C8" s="284">
        <f>payesh!I3</f>
        <v>0</v>
      </c>
      <c r="D8" s="284">
        <f>payesh!I4</f>
        <v>0</v>
      </c>
      <c r="E8" s="284">
        <f>payesh!I5</f>
        <v>0</v>
      </c>
      <c r="F8" s="284">
        <f>payesh!I6</f>
        <v>0</v>
      </c>
      <c r="G8" s="284">
        <f>payesh!I10</f>
        <v>0</v>
      </c>
      <c r="H8" s="284">
        <f>payesh!I13</f>
        <v>0</v>
      </c>
      <c r="I8" s="285">
        <f>payesh!I14</f>
        <v>0</v>
      </c>
      <c r="J8" s="284">
        <f>payesh!I9</f>
        <v>0</v>
      </c>
      <c r="K8" s="284">
        <f>payesh!I18</f>
        <v>0</v>
      </c>
      <c r="L8" s="284">
        <f>payesh!I8</f>
        <v>0</v>
      </c>
      <c r="M8" s="284">
        <f>payesh!I46</f>
        <v>0</v>
      </c>
      <c r="N8" s="285">
        <f>payesh!I17</f>
        <v>0</v>
      </c>
      <c r="O8" s="285">
        <f>payesh!I16</f>
        <v>0</v>
      </c>
      <c r="P8" s="284">
        <f>payesh!I19</f>
        <v>0</v>
      </c>
      <c r="Q8" s="284">
        <f>payesh!I20</f>
        <v>0</v>
      </c>
      <c r="R8" s="284">
        <f>payesh!I21</f>
        <v>0</v>
      </c>
      <c r="S8" s="284">
        <f>payesh!$I$55</f>
        <v>0</v>
      </c>
      <c r="T8" s="307">
        <f>payesh!I64</f>
        <v>0</v>
      </c>
      <c r="U8" s="284">
        <f>payesh!$I$56</f>
        <v>0</v>
      </c>
      <c r="V8" s="307">
        <f>payesh!I65</f>
        <v>0</v>
      </c>
      <c r="W8" s="284">
        <f>payesh!I78</f>
        <v>0</v>
      </c>
      <c r="X8" s="284">
        <f>payesh!I79</f>
        <v>0</v>
      </c>
      <c r="Y8" s="284">
        <f>payesh!$I$83</f>
        <v>0</v>
      </c>
      <c r="Z8" s="284">
        <f>payesh!$I$84</f>
        <v>0</v>
      </c>
      <c r="AA8" s="284">
        <f>payesh!I86</f>
        <v>0</v>
      </c>
      <c r="AB8" s="284">
        <f>payesh!I156</f>
        <v>0</v>
      </c>
      <c r="AC8" s="284">
        <f>payesh!I158</f>
        <v>0</v>
      </c>
      <c r="AD8" s="284">
        <f>payesh!I160</f>
        <v>0</v>
      </c>
      <c r="AE8" s="284">
        <f>payesh!I162</f>
        <v>0</v>
      </c>
      <c r="AF8" s="284">
        <f>payesh!I164</f>
        <v>0</v>
      </c>
      <c r="AG8" s="284">
        <f>payesh!I166</f>
        <v>0</v>
      </c>
      <c r="AH8" s="284">
        <f>payesh!I168</f>
        <v>0</v>
      </c>
      <c r="AI8" s="284">
        <f>payesh!I170</f>
        <v>0</v>
      </c>
      <c r="AJ8" s="284">
        <f>payesh!I172</f>
        <v>0</v>
      </c>
      <c r="AK8" s="287">
        <f>payesh!I174</f>
        <v>0</v>
      </c>
    </row>
    <row r="9" spans="2:38" ht="18.75" thickBot="1" x14ac:dyDescent="0.3">
      <c r="B9" s="289">
        <f>payesh!J7</f>
        <v>6</v>
      </c>
      <c r="C9" s="292">
        <f>payesh!J3</f>
        <v>0</v>
      </c>
      <c r="D9" s="292">
        <f>payesh!J4</f>
        <v>0</v>
      </c>
      <c r="E9" s="292">
        <f>payesh!J5</f>
        <v>0</v>
      </c>
      <c r="F9" s="292">
        <f>payesh!J6</f>
        <v>0</v>
      </c>
      <c r="G9" s="292">
        <f>payesh!J10</f>
        <v>0</v>
      </c>
      <c r="H9" s="292">
        <f>payesh!J13</f>
        <v>0</v>
      </c>
      <c r="I9" s="293">
        <f>payesh!J14</f>
        <v>0</v>
      </c>
      <c r="J9" s="292">
        <f>payesh!J9</f>
        <v>0</v>
      </c>
      <c r="K9" s="292">
        <f>payesh!J18</f>
        <v>0</v>
      </c>
      <c r="L9" s="292">
        <f>payesh!J8</f>
        <v>0</v>
      </c>
      <c r="M9" s="292">
        <f>payesh!J46</f>
        <v>0</v>
      </c>
      <c r="N9" s="293">
        <f>payesh!J17</f>
        <v>0</v>
      </c>
      <c r="O9" s="293">
        <f>payesh!J16</f>
        <v>0</v>
      </c>
      <c r="P9" s="292">
        <f>payesh!J19</f>
        <v>0</v>
      </c>
      <c r="Q9" s="292">
        <f>payesh!J20</f>
        <v>0</v>
      </c>
      <c r="R9" s="292">
        <f>payesh!J21</f>
        <v>0</v>
      </c>
      <c r="S9" s="292">
        <f>payesh!$J$55</f>
        <v>0</v>
      </c>
      <c r="T9" s="308">
        <f>payesh!J64</f>
        <v>0</v>
      </c>
      <c r="U9" s="292">
        <f>payesh!$J$56</f>
        <v>0</v>
      </c>
      <c r="V9" s="308">
        <f>payesh!J65</f>
        <v>0</v>
      </c>
      <c r="W9" s="292">
        <f>payesh!J78</f>
        <v>0</v>
      </c>
      <c r="X9" s="292">
        <f>payesh!J79</f>
        <v>0</v>
      </c>
      <c r="Y9" s="292">
        <f>payesh!$J$83</f>
        <v>0</v>
      </c>
      <c r="Z9" s="292">
        <f>payesh!$J$84</f>
        <v>0</v>
      </c>
      <c r="AA9" s="292">
        <f>payesh!J86</f>
        <v>0</v>
      </c>
      <c r="AB9" s="292">
        <f>payesh!J156</f>
        <v>0</v>
      </c>
      <c r="AC9" s="292">
        <f>payesh!J158</f>
        <v>0</v>
      </c>
      <c r="AD9" s="292">
        <f>payesh!J160</f>
        <v>0</v>
      </c>
      <c r="AE9" s="292">
        <f>payesh!J162</f>
        <v>0</v>
      </c>
      <c r="AF9" s="292">
        <f>payesh!J164</f>
        <v>0</v>
      </c>
      <c r="AG9" s="292">
        <f>payesh!J166</f>
        <v>0</v>
      </c>
      <c r="AH9" s="292">
        <f>payesh!J168</f>
        <v>0</v>
      </c>
      <c r="AI9" s="292">
        <f>payesh!J170</f>
        <v>0</v>
      </c>
      <c r="AJ9" s="292">
        <f>payesh!J172</f>
        <v>0</v>
      </c>
      <c r="AK9" s="295">
        <f>payesh!J174</f>
        <v>0</v>
      </c>
    </row>
    <row r="10" spans="2:38" ht="18.75" thickBot="1" x14ac:dyDescent="0.3">
      <c r="B10" s="296">
        <f>payesh!K7</f>
        <v>7</v>
      </c>
      <c r="C10" s="284">
        <f>payesh!K3</f>
        <v>0</v>
      </c>
      <c r="D10" s="284">
        <f>payesh!K4</f>
        <v>0</v>
      </c>
      <c r="E10" s="284">
        <f>payesh!K5</f>
        <v>0</v>
      </c>
      <c r="F10" s="284">
        <f>payesh!K6</f>
        <v>0</v>
      </c>
      <c r="G10" s="284">
        <f>payesh!K10</f>
        <v>0</v>
      </c>
      <c r="H10" s="284">
        <f>payesh!K13</f>
        <v>0</v>
      </c>
      <c r="I10" s="285">
        <f>payesh!K14</f>
        <v>0</v>
      </c>
      <c r="J10" s="284">
        <f>payesh!K9</f>
        <v>0</v>
      </c>
      <c r="K10" s="284">
        <f>payesh!K18</f>
        <v>0</v>
      </c>
      <c r="L10" s="284">
        <f>payesh!K8</f>
        <v>0</v>
      </c>
      <c r="M10" s="284">
        <f>payesh!K46</f>
        <v>0</v>
      </c>
      <c r="N10" s="285">
        <f>payesh!K17</f>
        <v>0</v>
      </c>
      <c r="O10" s="285">
        <f>payesh!K16</f>
        <v>0</v>
      </c>
      <c r="P10" s="284">
        <f>payesh!K19</f>
        <v>0</v>
      </c>
      <c r="Q10" s="284">
        <f>payesh!K20</f>
        <v>0</v>
      </c>
      <c r="R10" s="284">
        <f>payesh!K21</f>
        <v>0</v>
      </c>
      <c r="S10" s="284">
        <f>payesh!$K$55</f>
        <v>0</v>
      </c>
      <c r="T10" s="307">
        <f>payesh!K64</f>
        <v>0</v>
      </c>
      <c r="U10" s="284">
        <f>payesh!$K$56</f>
        <v>0</v>
      </c>
      <c r="V10" s="307">
        <f>payesh!K65</f>
        <v>0</v>
      </c>
      <c r="W10" s="284">
        <f>payesh!K78</f>
        <v>0</v>
      </c>
      <c r="X10" s="284">
        <f>payesh!K79</f>
        <v>0</v>
      </c>
      <c r="Y10" s="284">
        <f>payesh!$K$83</f>
        <v>0</v>
      </c>
      <c r="Z10" s="284">
        <f>payesh!$K$84</f>
        <v>0</v>
      </c>
      <c r="AA10" s="284">
        <f>payesh!K86</f>
        <v>0</v>
      </c>
      <c r="AB10" s="284">
        <f>payesh!K156</f>
        <v>0</v>
      </c>
      <c r="AC10" s="284">
        <f>payesh!K158</f>
        <v>0</v>
      </c>
      <c r="AD10" s="284">
        <f>payesh!K160</f>
        <v>0</v>
      </c>
      <c r="AE10" s="284">
        <f>payesh!K162</f>
        <v>0</v>
      </c>
      <c r="AF10" s="284">
        <f>payesh!K164</f>
        <v>0</v>
      </c>
      <c r="AG10" s="284">
        <f>payesh!K166</f>
        <v>0</v>
      </c>
      <c r="AH10" s="284">
        <f>payesh!K168</f>
        <v>0</v>
      </c>
      <c r="AI10" s="284">
        <f>payesh!K170</f>
        <v>0</v>
      </c>
      <c r="AJ10" s="284">
        <f>payesh!K172</f>
        <v>0</v>
      </c>
      <c r="AK10" s="287">
        <f>payesh!K174</f>
        <v>0</v>
      </c>
    </row>
    <row r="11" spans="2:38" ht="18.75" thickBot="1" x14ac:dyDescent="0.3">
      <c r="B11" s="289">
        <f>payesh!L7</f>
        <v>8</v>
      </c>
      <c r="C11" s="292">
        <f>payesh!L3</f>
        <v>0</v>
      </c>
      <c r="D11" s="292">
        <f>payesh!L4</f>
        <v>0</v>
      </c>
      <c r="E11" s="292">
        <f>payesh!L5</f>
        <v>0</v>
      </c>
      <c r="F11" s="292">
        <f>payesh!L6</f>
        <v>0</v>
      </c>
      <c r="G11" s="292">
        <f>payesh!L10</f>
        <v>0</v>
      </c>
      <c r="H11" s="292">
        <f>payesh!L13</f>
        <v>0</v>
      </c>
      <c r="I11" s="293">
        <f>payesh!L14</f>
        <v>0</v>
      </c>
      <c r="J11" s="292">
        <f>payesh!L9</f>
        <v>0</v>
      </c>
      <c r="K11" s="292">
        <f>payesh!L18</f>
        <v>0</v>
      </c>
      <c r="L11" s="292">
        <f>payesh!L8</f>
        <v>0</v>
      </c>
      <c r="M11" s="292">
        <f>payesh!L46</f>
        <v>0</v>
      </c>
      <c r="N11" s="293">
        <f>payesh!L17</f>
        <v>0</v>
      </c>
      <c r="O11" s="293">
        <f>payesh!L16</f>
        <v>0</v>
      </c>
      <c r="P11" s="292">
        <f>payesh!L19</f>
        <v>0</v>
      </c>
      <c r="Q11" s="292">
        <f>payesh!L20</f>
        <v>0</v>
      </c>
      <c r="R11" s="292">
        <f>payesh!L21</f>
        <v>0</v>
      </c>
      <c r="S11" s="292">
        <f>payesh!$L$55</f>
        <v>0</v>
      </c>
      <c r="T11" s="308">
        <f>payesh!L64</f>
        <v>0</v>
      </c>
      <c r="U11" s="292">
        <f>payesh!$L$56</f>
        <v>0</v>
      </c>
      <c r="V11" s="308">
        <f>payesh!L65</f>
        <v>0</v>
      </c>
      <c r="W11" s="292">
        <f>payesh!L78</f>
        <v>0</v>
      </c>
      <c r="X11" s="292">
        <f>payesh!L79</f>
        <v>0</v>
      </c>
      <c r="Y11" s="292">
        <f>payesh!$L$83</f>
        <v>0</v>
      </c>
      <c r="Z11" s="292">
        <f>payesh!$L$84</f>
        <v>0</v>
      </c>
      <c r="AA11" s="292">
        <f>payesh!L86</f>
        <v>0</v>
      </c>
      <c r="AB11" s="292">
        <f>payesh!L156</f>
        <v>0</v>
      </c>
      <c r="AC11" s="292">
        <f>payesh!L158</f>
        <v>0</v>
      </c>
      <c r="AD11" s="292">
        <f>payesh!L160</f>
        <v>0</v>
      </c>
      <c r="AE11" s="292">
        <f>payesh!L162</f>
        <v>0</v>
      </c>
      <c r="AF11" s="292">
        <f>payesh!L164</f>
        <v>0</v>
      </c>
      <c r="AG11" s="292">
        <f>payesh!L166</f>
        <v>0</v>
      </c>
      <c r="AH11" s="292">
        <f>payesh!L168</f>
        <v>0</v>
      </c>
      <c r="AI11" s="292">
        <f>payesh!L170</f>
        <v>0</v>
      </c>
      <c r="AJ11" s="292">
        <f>payesh!L172</f>
        <v>0</v>
      </c>
      <c r="AK11" s="295">
        <f>payesh!L174</f>
        <v>0</v>
      </c>
    </row>
    <row r="12" spans="2:38" ht="18.75" thickBot="1" x14ac:dyDescent="0.3">
      <c r="B12" s="296">
        <f>payesh!M7</f>
        <v>9</v>
      </c>
      <c r="C12" s="284">
        <f>payesh!M3</f>
        <v>0</v>
      </c>
      <c r="D12" s="284">
        <f>payesh!M4</f>
        <v>0</v>
      </c>
      <c r="E12" s="284">
        <f>payesh!M5</f>
        <v>0</v>
      </c>
      <c r="F12" s="284">
        <f>payesh!M6</f>
        <v>0</v>
      </c>
      <c r="G12" s="284">
        <f>payesh!M10</f>
        <v>0</v>
      </c>
      <c r="H12" s="284">
        <f>payesh!M13</f>
        <v>0</v>
      </c>
      <c r="I12" s="285">
        <f>payesh!M14</f>
        <v>0</v>
      </c>
      <c r="J12" s="284">
        <f>payesh!M9</f>
        <v>0</v>
      </c>
      <c r="K12" s="284">
        <f>payesh!M18</f>
        <v>0</v>
      </c>
      <c r="L12" s="284">
        <f>payesh!M8</f>
        <v>0</v>
      </c>
      <c r="M12" s="284">
        <f>payesh!M46</f>
        <v>0</v>
      </c>
      <c r="N12" s="285">
        <f>payesh!M17</f>
        <v>0</v>
      </c>
      <c r="O12" s="285">
        <f>payesh!M16</f>
        <v>0</v>
      </c>
      <c r="P12" s="284">
        <f>payesh!M19</f>
        <v>0</v>
      </c>
      <c r="Q12" s="284">
        <f>payesh!M20</f>
        <v>0</v>
      </c>
      <c r="R12" s="284">
        <f>payesh!M21</f>
        <v>0</v>
      </c>
      <c r="S12" s="284">
        <f>payesh!$M$55</f>
        <v>0</v>
      </c>
      <c r="T12" s="307">
        <f>payesh!M64</f>
        <v>0</v>
      </c>
      <c r="U12" s="284">
        <f>payesh!$M$56</f>
        <v>0</v>
      </c>
      <c r="V12" s="307">
        <f>payesh!M65</f>
        <v>0</v>
      </c>
      <c r="W12" s="284">
        <f>payesh!M78</f>
        <v>0</v>
      </c>
      <c r="X12" s="284">
        <f>payesh!M79</f>
        <v>0</v>
      </c>
      <c r="Y12" s="284">
        <f>payesh!$M$83</f>
        <v>0</v>
      </c>
      <c r="Z12" s="284">
        <f>payesh!$M$84</f>
        <v>0</v>
      </c>
      <c r="AA12" s="284">
        <f>payesh!M86</f>
        <v>0</v>
      </c>
      <c r="AB12" s="284">
        <f>payesh!M156</f>
        <v>0</v>
      </c>
      <c r="AC12" s="284">
        <f>payesh!M158</f>
        <v>0</v>
      </c>
      <c r="AD12" s="284">
        <f>payesh!M160</f>
        <v>0</v>
      </c>
      <c r="AE12" s="284">
        <f>payesh!M162</f>
        <v>0</v>
      </c>
      <c r="AF12" s="284">
        <f>payesh!M164</f>
        <v>0</v>
      </c>
      <c r="AG12" s="284">
        <f>payesh!M166</f>
        <v>0</v>
      </c>
      <c r="AH12" s="284">
        <f>payesh!M168</f>
        <v>0</v>
      </c>
      <c r="AI12" s="284">
        <f>payesh!M170</f>
        <v>0</v>
      </c>
      <c r="AJ12" s="284">
        <f>payesh!M172</f>
        <v>0</v>
      </c>
      <c r="AK12" s="287">
        <f>payesh!M174</f>
        <v>0</v>
      </c>
    </row>
    <row r="13" spans="2:38" ht="18.75" thickBot="1" x14ac:dyDescent="0.3">
      <c r="B13" s="289">
        <f>payesh!N7</f>
        <v>10</v>
      </c>
      <c r="C13" s="292">
        <f>payesh!N3</f>
        <v>0</v>
      </c>
      <c r="D13" s="292">
        <f>payesh!N4</f>
        <v>0</v>
      </c>
      <c r="E13" s="292">
        <f>payesh!N5</f>
        <v>0</v>
      </c>
      <c r="F13" s="292">
        <f>payesh!N6</f>
        <v>0</v>
      </c>
      <c r="G13" s="292">
        <f>payesh!N10</f>
        <v>0</v>
      </c>
      <c r="H13" s="292">
        <f>payesh!N13</f>
        <v>0</v>
      </c>
      <c r="I13" s="293">
        <f>payesh!N14</f>
        <v>0</v>
      </c>
      <c r="J13" s="292">
        <f>payesh!N9</f>
        <v>0</v>
      </c>
      <c r="K13" s="292">
        <f>payesh!N18</f>
        <v>0</v>
      </c>
      <c r="L13" s="292">
        <f>payesh!N8</f>
        <v>0</v>
      </c>
      <c r="M13" s="292">
        <f>payesh!N46</f>
        <v>0</v>
      </c>
      <c r="N13" s="293">
        <f>payesh!N17</f>
        <v>0</v>
      </c>
      <c r="O13" s="293">
        <f>payesh!N16</f>
        <v>0</v>
      </c>
      <c r="P13" s="292">
        <f>payesh!N19</f>
        <v>0</v>
      </c>
      <c r="Q13" s="292">
        <f>payesh!N20</f>
        <v>0</v>
      </c>
      <c r="R13" s="292">
        <f>payesh!N21</f>
        <v>0</v>
      </c>
      <c r="S13" s="292">
        <f>payesh!$N$55</f>
        <v>0</v>
      </c>
      <c r="T13" s="308">
        <f>payesh!N64</f>
        <v>0</v>
      </c>
      <c r="U13" s="292">
        <f>payesh!$N$56</f>
        <v>0</v>
      </c>
      <c r="V13" s="308">
        <f>payesh!N65</f>
        <v>0</v>
      </c>
      <c r="W13" s="292">
        <f>payesh!N78</f>
        <v>0</v>
      </c>
      <c r="X13" s="292">
        <f>payesh!N79</f>
        <v>0</v>
      </c>
      <c r="Y13" s="292">
        <f>payesh!$N$83</f>
        <v>0</v>
      </c>
      <c r="Z13" s="292">
        <f>payesh!$N$84</f>
        <v>0</v>
      </c>
      <c r="AA13" s="292">
        <f>payesh!N86</f>
        <v>0</v>
      </c>
      <c r="AB13" s="292">
        <f>payesh!N156</f>
        <v>0</v>
      </c>
      <c r="AC13" s="292">
        <f>payesh!N158</f>
        <v>0</v>
      </c>
      <c r="AD13" s="292">
        <f>payesh!N160</f>
        <v>0</v>
      </c>
      <c r="AE13" s="292">
        <f>payesh!N162</f>
        <v>0</v>
      </c>
      <c r="AF13" s="292">
        <f>payesh!N164</f>
        <v>0</v>
      </c>
      <c r="AG13" s="292">
        <f>payesh!N166</f>
        <v>0</v>
      </c>
      <c r="AH13" s="292">
        <f>payesh!N168</f>
        <v>0</v>
      </c>
      <c r="AI13" s="292">
        <f>payesh!N170</f>
        <v>0</v>
      </c>
      <c r="AJ13" s="292">
        <f>payesh!N172</f>
        <v>0</v>
      </c>
      <c r="AK13" s="295">
        <f>payesh!N174</f>
        <v>0</v>
      </c>
    </row>
    <row r="14" spans="2:38" ht="18.75" thickBot="1" x14ac:dyDescent="0.3">
      <c r="B14" s="296">
        <f>payesh!O7</f>
        <v>11</v>
      </c>
      <c r="C14" s="284">
        <f>payesh!O3</f>
        <v>0</v>
      </c>
      <c r="D14" s="284">
        <f>payesh!O4</f>
        <v>0</v>
      </c>
      <c r="E14" s="284">
        <f>payesh!O5</f>
        <v>0</v>
      </c>
      <c r="F14" s="284">
        <f>payesh!O6</f>
        <v>0</v>
      </c>
      <c r="G14" s="284">
        <f>payesh!O10</f>
        <v>0</v>
      </c>
      <c r="H14" s="284">
        <f>payesh!O13</f>
        <v>0</v>
      </c>
      <c r="I14" s="285">
        <f>payesh!O14</f>
        <v>0</v>
      </c>
      <c r="J14" s="284">
        <f>payesh!O9</f>
        <v>0</v>
      </c>
      <c r="K14" s="284">
        <f>payesh!O18</f>
        <v>0</v>
      </c>
      <c r="L14" s="284">
        <f>payesh!O8</f>
        <v>0</v>
      </c>
      <c r="M14" s="284">
        <f>payesh!O46</f>
        <v>0</v>
      </c>
      <c r="N14" s="285">
        <f>payesh!O17</f>
        <v>0</v>
      </c>
      <c r="O14" s="285">
        <f>payesh!O16</f>
        <v>0</v>
      </c>
      <c r="P14" s="284">
        <f>payesh!O19</f>
        <v>0</v>
      </c>
      <c r="Q14" s="284">
        <f>payesh!O20</f>
        <v>0</v>
      </c>
      <c r="R14" s="284">
        <f>payesh!O21</f>
        <v>0</v>
      </c>
      <c r="S14" s="284">
        <f>payesh!$O$55</f>
        <v>0</v>
      </c>
      <c r="T14" s="307">
        <f>payesh!O64</f>
        <v>0</v>
      </c>
      <c r="U14" s="284">
        <f>payesh!$O$56</f>
        <v>0</v>
      </c>
      <c r="V14" s="307">
        <f>payesh!O65</f>
        <v>0</v>
      </c>
      <c r="W14" s="284">
        <f>payesh!O78</f>
        <v>0</v>
      </c>
      <c r="X14" s="284">
        <f>payesh!O79</f>
        <v>0</v>
      </c>
      <c r="Y14" s="284">
        <f>payesh!$O$83</f>
        <v>0</v>
      </c>
      <c r="Z14" s="284">
        <f>payesh!$O$84</f>
        <v>0</v>
      </c>
      <c r="AA14" s="284">
        <f>payesh!O86</f>
        <v>0</v>
      </c>
      <c r="AB14" s="284">
        <f>payesh!O156</f>
        <v>0</v>
      </c>
      <c r="AC14" s="284">
        <f>payesh!O158</f>
        <v>0</v>
      </c>
      <c r="AD14" s="284">
        <f>payesh!O160</f>
        <v>0</v>
      </c>
      <c r="AE14" s="284">
        <f>payesh!O162</f>
        <v>0</v>
      </c>
      <c r="AF14" s="284">
        <f>payesh!O164</f>
        <v>0</v>
      </c>
      <c r="AG14" s="284">
        <f>payesh!O166</f>
        <v>0</v>
      </c>
      <c r="AH14" s="284">
        <f>payesh!O168</f>
        <v>0</v>
      </c>
      <c r="AI14" s="284">
        <f>payesh!O170</f>
        <v>0</v>
      </c>
      <c r="AJ14" s="284">
        <f>payesh!O172</f>
        <v>0</v>
      </c>
      <c r="AK14" s="287">
        <f>payesh!O174</f>
        <v>0</v>
      </c>
    </row>
    <row r="15" spans="2:38" ht="18.75" thickBot="1" x14ac:dyDescent="0.3">
      <c r="B15" s="289">
        <f>payesh!P7</f>
        <v>12</v>
      </c>
      <c r="C15" s="292">
        <f>payesh!P3</f>
        <v>0</v>
      </c>
      <c r="D15" s="292">
        <f>payesh!P4</f>
        <v>0</v>
      </c>
      <c r="E15" s="292">
        <f>payesh!P5</f>
        <v>0</v>
      </c>
      <c r="F15" s="292">
        <f>payesh!P6</f>
        <v>0</v>
      </c>
      <c r="G15" s="292">
        <f>payesh!P10</f>
        <v>0</v>
      </c>
      <c r="H15" s="292">
        <f>payesh!P13</f>
        <v>0</v>
      </c>
      <c r="I15" s="293">
        <f>payesh!P14</f>
        <v>0</v>
      </c>
      <c r="J15" s="292">
        <f>payesh!P9</f>
        <v>0</v>
      </c>
      <c r="K15" s="292">
        <f>payesh!P18</f>
        <v>0</v>
      </c>
      <c r="L15" s="292">
        <f>payesh!P8</f>
        <v>0</v>
      </c>
      <c r="M15" s="292">
        <f>payesh!P46</f>
        <v>0</v>
      </c>
      <c r="N15" s="293">
        <f>payesh!P17</f>
        <v>0</v>
      </c>
      <c r="O15" s="293">
        <f>payesh!P16</f>
        <v>0</v>
      </c>
      <c r="P15" s="292">
        <f>payesh!P19</f>
        <v>0</v>
      </c>
      <c r="Q15" s="292">
        <f>payesh!P20</f>
        <v>0</v>
      </c>
      <c r="R15" s="292">
        <f>payesh!P21</f>
        <v>0</v>
      </c>
      <c r="S15" s="292">
        <f>payesh!$P$55</f>
        <v>0</v>
      </c>
      <c r="T15" s="308">
        <f>payesh!P64</f>
        <v>0</v>
      </c>
      <c r="U15" s="292">
        <f>payesh!$P$56</f>
        <v>0</v>
      </c>
      <c r="V15" s="308">
        <f>payesh!P65</f>
        <v>0</v>
      </c>
      <c r="W15" s="292">
        <f>payesh!P78</f>
        <v>0</v>
      </c>
      <c r="X15" s="292">
        <f>payesh!P79</f>
        <v>0</v>
      </c>
      <c r="Y15" s="292">
        <f>payesh!$P$83</f>
        <v>0</v>
      </c>
      <c r="Z15" s="292">
        <f>payesh!$P$84</f>
        <v>0</v>
      </c>
      <c r="AA15" s="292">
        <f>payesh!P86</f>
        <v>0</v>
      </c>
      <c r="AB15" s="292">
        <f>payesh!P156</f>
        <v>0</v>
      </c>
      <c r="AC15" s="292">
        <f>payesh!P158</f>
        <v>0</v>
      </c>
      <c r="AD15" s="292">
        <f>payesh!P160</f>
        <v>0</v>
      </c>
      <c r="AE15" s="292">
        <f>payesh!P162</f>
        <v>0</v>
      </c>
      <c r="AF15" s="292">
        <f>payesh!P164</f>
        <v>0</v>
      </c>
      <c r="AG15" s="292">
        <f>payesh!P166</f>
        <v>0</v>
      </c>
      <c r="AH15" s="292">
        <f>payesh!P168</f>
        <v>0</v>
      </c>
      <c r="AI15" s="292">
        <f>payesh!P170</f>
        <v>0</v>
      </c>
      <c r="AJ15" s="292">
        <f>payesh!P172</f>
        <v>0</v>
      </c>
      <c r="AK15" s="295">
        <f>payesh!P174</f>
        <v>0</v>
      </c>
    </row>
    <row r="16" spans="2:38" ht="18.75" thickBot="1" x14ac:dyDescent="0.3">
      <c r="B16" s="296">
        <f>payesh!Q7</f>
        <v>13</v>
      </c>
      <c r="C16" s="284">
        <f>payesh!Q3</f>
        <v>0</v>
      </c>
      <c r="D16" s="284">
        <f>payesh!Q4</f>
        <v>0</v>
      </c>
      <c r="E16" s="284">
        <f>payesh!Q5</f>
        <v>0</v>
      </c>
      <c r="F16" s="284">
        <f>payesh!Q6</f>
        <v>0</v>
      </c>
      <c r="G16" s="284">
        <f>payesh!Q10</f>
        <v>0</v>
      </c>
      <c r="H16" s="284">
        <f>payesh!Q13</f>
        <v>0</v>
      </c>
      <c r="I16" s="285">
        <f>payesh!Q14</f>
        <v>0</v>
      </c>
      <c r="J16" s="284">
        <f>payesh!Q9</f>
        <v>0</v>
      </c>
      <c r="K16" s="284">
        <f>payesh!Q18</f>
        <v>0</v>
      </c>
      <c r="L16" s="284">
        <f>payesh!Q8</f>
        <v>0</v>
      </c>
      <c r="M16" s="284">
        <f>payesh!Q46</f>
        <v>0</v>
      </c>
      <c r="N16" s="285">
        <f>payesh!Q17</f>
        <v>0</v>
      </c>
      <c r="O16" s="285">
        <f>payesh!Q16</f>
        <v>0</v>
      </c>
      <c r="P16" s="284">
        <f>payesh!Q19</f>
        <v>0</v>
      </c>
      <c r="Q16" s="284">
        <f>payesh!Q20</f>
        <v>0</v>
      </c>
      <c r="R16" s="284">
        <f>payesh!Q21</f>
        <v>0</v>
      </c>
      <c r="S16" s="284">
        <f>payesh!$Q$55</f>
        <v>0</v>
      </c>
      <c r="T16" s="307">
        <f>payesh!Q64</f>
        <v>0</v>
      </c>
      <c r="U16" s="284">
        <f>payesh!$Q$56</f>
        <v>0</v>
      </c>
      <c r="V16" s="307">
        <f>payesh!Q65</f>
        <v>0</v>
      </c>
      <c r="W16" s="284">
        <f>payesh!Q78</f>
        <v>0</v>
      </c>
      <c r="X16" s="284">
        <f>payesh!Q79</f>
        <v>0</v>
      </c>
      <c r="Y16" s="284">
        <f>payesh!$Q$83</f>
        <v>0</v>
      </c>
      <c r="Z16" s="284">
        <f>payesh!$Q$84</f>
        <v>0</v>
      </c>
      <c r="AA16" s="284">
        <f>payesh!Q86</f>
        <v>0</v>
      </c>
      <c r="AB16" s="284">
        <f>payesh!Q156</f>
        <v>0</v>
      </c>
      <c r="AC16" s="284">
        <f>payesh!Q158</f>
        <v>0</v>
      </c>
      <c r="AD16" s="284">
        <f>payesh!Q160</f>
        <v>0</v>
      </c>
      <c r="AE16" s="284">
        <f>payesh!Q162</f>
        <v>0</v>
      </c>
      <c r="AF16" s="284">
        <f>payesh!Q164</f>
        <v>0</v>
      </c>
      <c r="AG16" s="284">
        <f>payesh!Q166</f>
        <v>0</v>
      </c>
      <c r="AH16" s="284">
        <f>payesh!Q168</f>
        <v>0</v>
      </c>
      <c r="AI16" s="284">
        <f>payesh!Q170</f>
        <v>0</v>
      </c>
      <c r="AJ16" s="284">
        <f>payesh!Q172</f>
        <v>0</v>
      </c>
      <c r="AK16" s="287">
        <f>payesh!Q174</f>
        <v>0</v>
      </c>
    </row>
    <row r="17" spans="2:37" ht="18.75" thickBot="1" x14ac:dyDescent="0.3">
      <c r="B17" s="289">
        <f>payesh!R7</f>
        <v>14</v>
      </c>
      <c r="C17" s="292">
        <f>payesh!R3</f>
        <v>0</v>
      </c>
      <c r="D17" s="292">
        <f>payesh!R4</f>
        <v>0</v>
      </c>
      <c r="E17" s="292">
        <f>payesh!R5</f>
        <v>0</v>
      </c>
      <c r="F17" s="292">
        <f>payesh!R6</f>
        <v>0</v>
      </c>
      <c r="G17" s="292">
        <f>payesh!R10</f>
        <v>0</v>
      </c>
      <c r="H17" s="292">
        <f>payesh!R13</f>
        <v>0</v>
      </c>
      <c r="I17" s="293">
        <f>payesh!R14</f>
        <v>0</v>
      </c>
      <c r="J17" s="292">
        <f>payesh!R9</f>
        <v>0</v>
      </c>
      <c r="K17" s="292">
        <f>payesh!R18</f>
        <v>0</v>
      </c>
      <c r="L17" s="292">
        <f>payesh!R8</f>
        <v>0</v>
      </c>
      <c r="M17" s="292">
        <f>payesh!R46</f>
        <v>0</v>
      </c>
      <c r="N17" s="293">
        <f>payesh!R17</f>
        <v>0</v>
      </c>
      <c r="O17" s="293">
        <f>payesh!R16</f>
        <v>0</v>
      </c>
      <c r="P17" s="292">
        <f>payesh!R19</f>
        <v>0</v>
      </c>
      <c r="Q17" s="292">
        <f>payesh!R20</f>
        <v>0</v>
      </c>
      <c r="R17" s="292">
        <f>payesh!R21</f>
        <v>0</v>
      </c>
      <c r="S17" s="292">
        <f>payesh!$R$55</f>
        <v>0</v>
      </c>
      <c r="T17" s="308">
        <f>payesh!R64</f>
        <v>0</v>
      </c>
      <c r="U17" s="292">
        <f>payesh!$R$56</f>
        <v>0</v>
      </c>
      <c r="V17" s="308">
        <f>payesh!R65</f>
        <v>0</v>
      </c>
      <c r="W17" s="292">
        <f>payesh!R78</f>
        <v>0</v>
      </c>
      <c r="X17" s="292">
        <f>payesh!R79</f>
        <v>0</v>
      </c>
      <c r="Y17" s="292">
        <f>payesh!$R$83</f>
        <v>0</v>
      </c>
      <c r="Z17" s="292">
        <f>payesh!$R$84</f>
        <v>0</v>
      </c>
      <c r="AA17" s="292">
        <f>payesh!R86</f>
        <v>0</v>
      </c>
      <c r="AB17" s="292">
        <f>payesh!R156</f>
        <v>0</v>
      </c>
      <c r="AC17" s="292">
        <f>payesh!R158</f>
        <v>0</v>
      </c>
      <c r="AD17" s="292">
        <f>payesh!R160</f>
        <v>0</v>
      </c>
      <c r="AE17" s="292">
        <f>payesh!R162</f>
        <v>0</v>
      </c>
      <c r="AF17" s="292">
        <f>payesh!R164</f>
        <v>0</v>
      </c>
      <c r="AG17" s="292">
        <f>payesh!R166</f>
        <v>0</v>
      </c>
      <c r="AH17" s="292">
        <f>payesh!R168</f>
        <v>0</v>
      </c>
      <c r="AI17" s="292">
        <f>payesh!R170</f>
        <v>0</v>
      </c>
      <c r="AJ17" s="292">
        <f>payesh!R172</f>
        <v>0</v>
      </c>
      <c r="AK17" s="295">
        <f>payesh!R174</f>
        <v>0</v>
      </c>
    </row>
    <row r="18" spans="2:37" ht="18.75" thickBot="1" x14ac:dyDescent="0.3">
      <c r="B18" s="296">
        <f>payesh!S7</f>
        <v>15</v>
      </c>
      <c r="C18" s="284">
        <f>payesh!S3</f>
        <v>0</v>
      </c>
      <c r="D18" s="284">
        <f>payesh!S4</f>
        <v>0</v>
      </c>
      <c r="E18" s="284">
        <f>payesh!S5</f>
        <v>0</v>
      </c>
      <c r="F18" s="284">
        <f>payesh!S6</f>
        <v>0</v>
      </c>
      <c r="G18" s="284">
        <f>payesh!S10</f>
        <v>0</v>
      </c>
      <c r="H18" s="284">
        <f>payesh!S13</f>
        <v>0</v>
      </c>
      <c r="I18" s="285">
        <f>payesh!S14</f>
        <v>0</v>
      </c>
      <c r="J18" s="284">
        <f>payesh!S9</f>
        <v>0</v>
      </c>
      <c r="K18" s="284">
        <f>payesh!S18</f>
        <v>0</v>
      </c>
      <c r="L18" s="284">
        <f>payesh!S8</f>
        <v>0</v>
      </c>
      <c r="M18" s="284">
        <f>payesh!S46</f>
        <v>0</v>
      </c>
      <c r="N18" s="285">
        <f>payesh!S17</f>
        <v>0</v>
      </c>
      <c r="O18" s="285">
        <f>payesh!S16</f>
        <v>0</v>
      </c>
      <c r="P18" s="284">
        <f>payesh!S19</f>
        <v>0</v>
      </c>
      <c r="Q18" s="284">
        <f>payesh!S20</f>
        <v>0</v>
      </c>
      <c r="R18" s="284">
        <f>payesh!S21</f>
        <v>0</v>
      </c>
      <c r="S18" s="284">
        <f>payesh!$S$55</f>
        <v>0</v>
      </c>
      <c r="T18" s="307">
        <f>payesh!S64</f>
        <v>0</v>
      </c>
      <c r="U18" s="284">
        <f>payesh!$S$56</f>
        <v>0</v>
      </c>
      <c r="V18" s="307">
        <f>payesh!S65</f>
        <v>0</v>
      </c>
      <c r="W18" s="284">
        <f>payesh!S78</f>
        <v>0</v>
      </c>
      <c r="X18" s="284">
        <f>payesh!S79</f>
        <v>0</v>
      </c>
      <c r="Y18" s="284">
        <f>payesh!$S$83</f>
        <v>0</v>
      </c>
      <c r="Z18" s="284">
        <f>payesh!$S$84</f>
        <v>0</v>
      </c>
      <c r="AA18" s="284">
        <f>payesh!S86</f>
        <v>0</v>
      </c>
      <c r="AB18" s="284">
        <f>payesh!S156</f>
        <v>0</v>
      </c>
      <c r="AC18" s="284">
        <f>payesh!S158</f>
        <v>0</v>
      </c>
      <c r="AD18" s="284">
        <f>payesh!S160</f>
        <v>0</v>
      </c>
      <c r="AE18" s="284">
        <f>payesh!S162</f>
        <v>0</v>
      </c>
      <c r="AF18" s="284">
        <f>payesh!S164</f>
        <v>0</v>
      </c>
      <c r="AG18" s="284">
        <f>payesh!S166</f>
        <v>0</v>
      </c>
      <c r="AH18" s="284">
        <f>payesh!S168</f>
        <v>0</v>
      </c>
      <c r="AI18" s="284">
        <f>payesh!S170</f>
        <v>0</v>
      </c>
      <c r="AJ18" s="284">
        <f>payesh!S172</f>
        <v>0</v>
      </c>
      <c r="AK18" s="287">
        <f>payesh!S174</f>
        <v>0</v>
      </c>
    </row>
    <row r="19" spans="2:37" ht="18.75" thickBot="1" x14ac:dyDescent="0.3">
      <c r="B19" s="289">
        <f>payesh!T7</f>
        <v>16</v>
      </c>
      <c r="C19" s="292">
        <f>payesh!T3</f>
        <v>0</v>
      </c>
      <c r="D19" s="292">
        <f>payesh!T4</f>
        <v>0</v>
      </c>
      <c r="E19" s="292">
        <f>payesh!T5</f>
        <v>0</v>
      </c>
      <c r="F19" s="292">
        <f>payesh!T6</f>
        <v>0</v>
      </c>
      <c r="G19" s="292">
        <f>payesh!T10</f>
        <v>0</v>
      </c>
      <c r="H19" s="292">
        <f>payesh!T13</f>
        <v>0</v>
      </c>
      <c r="I19" s="293">
        <f>payesh!T14</f>
        <v>0</v>
      </c>
      <c r="J19" s="292">
        <f>payesh!T9</f>
        <v>0</v>
      </c>
      <c r="K19" s="292">
        <f>payesh!T18</f>
        <v>0</v>
      </c>
      <c r="L19" s="292">
        <f>payesh!T8</f>
        <v>0</v>
      </c>
      <c r="M19" s="292">
        <f>payesh!T46</f>
        <v>0</v>
      </c>
      <c r="N19" s="293">
        <f>payesh!T17</f>
        <v>0</v>
      </c>
      <c r="O19" s="293">
        <f>payesh!T16</f>
        <v>0</v>
      </c>
      <c r="P19" s="292">
        <f>payesh!T19</f>
        <v>0</v>
      </c>
      <c r="Q19" s="292">
        <f>payesh!T20</f>
        <v>0</v>
      </c>
      <c r="R19" s="292">
        <f>payesh!T21</f>
        <v>0</v>
      </c>
      <c r="S19" s="292">
        <f>payesh!$T$55</f>
        <v>0</v>
      </c>
      <c r="T19" s="308">
        <f>payesh!T64</f>
        <v>0</v>
      </c>
      <c r="U19" s="292">
        <f>payesh!$T$56</f>
        <v>0</v>
      </c>
      <c r="V19" s="308">
        <f>payesh!T65</f>
        <v>0</v>
      </c>
      <c r="W19" s="292">
        <f>payesh!T78</f>
        <v>0</v>
      </c>
      <c r="X19" s="292">
        <f>payesh!T79</f>
        <v>0</v>
      </c>
      <c r="Y19" s="292">
        <f>payesh!$T$83</f>
        <v>0</v>
      </c>
      <c r="Z19" s="292">
        <f>payesh!$T$84</f>
        <v>0</v>
      </c>
      <c r="AA19" s="292">
        <f>payesh!T86</f>
        <v>0</v>
      </c>
      <c r="AB19" s="292">
        <f>payesh!T156</f>
        <v>0</v>
      </c>
      <c r="AC19" s="292">
        <f>payesh!T158</f>
        <v>0</v>
      </c>
      <c r="AD19" s="292">
        <f>payesh!T160</f>
        <v>0</v>
      </c>
      <c r="AE19" s="292">
        <f>payesh!T162</f>
        <v>0</v>
      </c>
      <c r="AF19" s="292">
        <f>payesh!T164</f>
        <v>0</v>
      </c>
      <c r="AG19" s="292">
        <f>payesh!T166</f>
        <v>0</v>
      </c>
      <c r="AH19" s="292">
        <f>payesh!T168</f>
        <v>0</v>
      </c>
      <c r="AI19" s="292">
        <f>payesh!T170</f>
        <v>0</v>
      </c>
      <c r="AJ19" s="292">
        <f>payesh!T172</f>
        <v>0</v>
      </c>
      <c r="AK19" s="295">
        <f>payesh!T174</f>
        <v>0</v>
      </c>
    </row>
    <row r="20" spans="2:37" ht="18.75" thickBot="1" x14ac:dyDescent="0.3">
      <c r="B20" s="296">
        <f>payesh!U7</f>
        <v>17</v>
      </c>
      <c r="C20" s="284">
        <f>payesh!U3</f>
        <v>0</v>
      </c>
      <c r="D20" s="284">
        <f>payesh!U4</f>
        <v>0</v>
      </c>
      <c r="E20" s="284">
        <f>payesh!U5</f>
        <v>0</v>
      </c>
      <c r="F20" s="284">
        <f>payesh!U6</f>
        <v>0</v>
      </c>
      <c r="G20" s="284">
        <f>payesh!U10</f>
        <v>0</v>
      </c>
      <c r="H20" s="284">
        <f>payesh!U13</f>
        <v>0</v>
      </c>
      <c r="I20" s="285">
        <f>payesh!U14</f>
        <v>0</v>
      </c>
      <c r="J20" s="284">
        <f>payesh!U9</f>
        <v>0</v>
      </c>
      <c r="K20" s="284">
        <f>payesh!U18</f>
        <v>0</v>
      </c>
      <c r="L20" s="284">
        <f>payesh!U8</f>
        <v>0</v>
      </c>
      <c r="M20" s="284">
        <f>payesh!U46</f>
        <v>0</v>
      </c>
      <c r="N20" s="285">
        <f>payesh!U17</f>
        <v>0</v>
      </c>
      <c r="O20" s="285">
        <f>payesh!U16</f>
        <v>0</v>
      </c>
      <c r="P20" s="284">
        <f>payesh!U19</f>
        <v>0</v>
      </c>
      <c r="Q20" s="284">
        <f>payesh!U20</f>
        <v>0</v>
      </c>
      <c r="R20" s="284">
        <f>payesh!U21</f>
        <v>0</v>
      </c>
      <c r="S20" s="284">
        <f>payesh!$U$55</f>
        <v>0</v>
      </c>
      <c r="T20" s="307">
        <f>payesh!U64</f>
        <v>0</v>
      </c>
      <c r="U20" s="284">
        <f>payesh!$U$56</f>
        <v>0</v>
      </c>
      <c r="V20" s="307">
        <f>payesh!U65</f>
        <v>0</v>
      </c>
      <c r="W20" s="284">
        <f>payesh!U78</f>
        <v>0</v>
      </c>
      <c r="X20" s="284">
        <f>payesh!U79</f>
        <v>0</v>
      </c>
      <c r="Y20" s="284">
        <f>payesh!$U$83</f>
        <v>0</v>
      </c>
      <c r="Z20" s="284">
        <f>payesh!$U$84</f>
        <v>0</v>
      </c>
      <c r="AA20" s="284">
        <f>payesh!U86</f>
        <v>0</v>
      </c>
      <c r="AB20" s="284">
        <f>payesh!U156</f>
        <v>0</v>
      </c>
      <c r="AC20" s="284">
        <f>payesh!U158</f>
        <v>0</v>
      </c>
      <c r="AD20" s="284">
        <f>payesh!U160</f>
        <v>0</v>
      </c>
      <c r="AE20" s="284">
        <f>payesh!U162</f>
        <v>0</v>
      </c>
      <c r="AF20" s="284">
        <f>payesh!U164</f>
        <v>0</v>
      </c>
      <c r="AG20" s="284">
        <f>payesh!U166</f>
        <v>0</v>
      </c>
      <c r="AH20" s="284">
        <f>payesh!U168</f>
        <v>0</v>
      </c>
      <c r="AI20" s="284">
        <f>payesh!U170</f>
        <v>0</v>
      </c>
      <c r="AJ20" s="284">
        <f>payesh!U172</f>
        <v>0</v>
      </c>
      <c r="AK20" s="287">
        <f>payesh!U174</f>
        <v>0</v>
      </c>
    </row>
    <row r="21" spans="2:37" ht="18.75" thickBot="1" x14ac:dyDescent="0.3">
      <c r="B21" s="289">
        <f>payesh!V7</f>
        <v>18</v>
      </c>
      <c r="C21" s="292">
        <f>payesh!V3</f>
        <v>0</v>
      </c>
      <c r="D21" s="292">
        <f>payesh!V4</f>
        <v>0</v>
      </c>
      <c r="E21" s="292">
        <f>payesh!V5</f>
        <v>0</v>
      </c>
      <c r="F21" s="292">
        <f>payesh!V6</f>
        <v>0</v>
      </c>
      <c r="G21" s="292">
        <f>payesh!V10</f>
        <v>0</v>
      </c>
      <c r="H21" s="292">
        <f>payesh!V13</f>
        <v>0</v>
      </c>
      <c r="I21" s="293">
        <f>payesh!V14</f>
        <v>0</v>
      </c>
      <c r="J21" s="292">
        <f>payesh!V9</f>
        <v>0</v>
      </c>
      <c r="K21" s="292">
        <f>payesh!V18</f>
        <v>0</v>
      </c>
      <c r="L21" s="292">
        <f>payesh!V8</f>
        <v>0</v>
      </c>
      <c r="M21" s="292">
        <f>payesh!V46</f>
        <v>0</v>
      </c>
      <c r="N21" s="293">
        <f>payesh!V17</f>
        <v>0</v>
      </c>
      <c r="O21" s="293">
        <f>payesh!V16</f>
        <v>0</v>
      </c>
      <c r="P21" s="292">
        <f>payesh!V19</f>
        <v>0</v>
      </c>
      <c r="Q21" s="292">
        <f>payesh!V20</f>
        <v>0</v>
      </c>
      <c r="R21" s="292">
        <f>payesh!V21</f>
        <v>0</v>
      </c>
      <c r="S21" s="292">
        <f>payesh!$V$55</f>
        <v>0</v>
      </c>
      <c r="T21" s="308">
        <f>payesh!V64</f>
        <v>0</v>
      </c>
      <c r="U21" s="292">
        <f>payesh!$V$56</f>
        <v>0</v>
      </c>
      <c r="V21" s="308">
        <f>payesh!V65</f>
        <v>0</v>
      </c>
      <c r="W21" s="292">
        <f>payesh!V78</f>
        <v>0</v>
      </c>
      <c r="X21" s="292">
        <f>payesh!V79</f>
        <v>0</v>
      </c>
      <c r="Y21" s="292">
        <f>payesh!$V$83</f>
        <v>0</v>
      </c>
      <c r="Z21" s="292">
        <f>payesh!$V$84</f>
        <v>0</v>
      </c>
      <c r="AA21" s="292">
        <f>payesh!V86</f>
        <v>0</v>
      </c>
      <c r="AB21" s="292">
        <f>payesh!V156</f>
        <v>0</v>
      </c>
      <c r="AC21" s="292">
        <f>payesh!V158</f>
        <v>0</v>
      </c>
      <c r="AD21" s="292">
        <f>payesh!V160</f>
        <v>0</v>
      </c>
      <c r="AE21" s="292">
        <f>payesh!V162</f>
        <v>0</v>
      </c>
      <c r="AF21" s="292">
        <f>payesh!V164</f>
        <v>0</v>
      </c>
      <c r="AG21" s="292">
        <f>payesh!V166</f>
        <v>0</v>
      </c>
      <c r="AH21" s="292">
        <f>payesh!V168</f>
        <v>0</v>
      </c>
      <c r="AI21" s="292">
        <f>payesh!V170</f>
        <v>0</v>
      </c>
      <c r="AJ21" s="292">
        <f>payesh!V172</f>
        <v>0</v>
      </c>
      <c r="AK21" s="295">
        <f>payesh!V174</f>
        <v>0</v>
      </c>
    </row>
    <row r="22" spans="2:37" ht="18.75" thickBot="1" x14ac:dyDescent="0.3">
      <c r="B22" s="296">
        <f>payesh!W7</f>
        <v>19</v>
      </c>
      <c r="C22" s="284">
        <f>payesh!X3</f>
        <v>0</v>
      </c>
      <c r="D22" s="284">
        <f>payesh!W4</f>
        <v>0</v>
      </c>
      <c r="E22" s="284">
        <f>payesh!W5</f>
        <v>0</v>
      </c>
      <c r="F22" s="284">
        <f>payesh!W6</f>
        <v>0</v>
      </c>
      <c r="G22" s="284">
        <f>payesh!W10</f>
        <v>0</v>
      </c>
      <c r="H22" s="284">
        <f>payesh!W13</f>
        <v>0</v>
      </c>
      <c r="I22" s="285">
        <f>payesh!W14</f>
        <v>0</v>
      </c>
      <c r="J22" s="284">
        <f>payesh!W9</f>
        <v>0</v>
      </c>
      <c r="K22" s="284">
        <f>payesh!W18</f>
        <v>0</v>
      </c>
      <c r="L22" s="284">
        <f>payesh!W8</f>
        <v>0</v>
      </c>
      <c r="M22" s="284">
        <f>payesh!W46</f>
        <v>0</v>
      </c>
      <c r="N22" s="285">
        <f>payesh!W17</f>
        <v>0</v>
      </c>
      <c r="O22" s="285">
        <f>payesh!W16</f>
        <v>0</v>
      </c>
      <c r="P22" s="284">
        <f>payesh!W19</f>
        <v>0</v>
      </c>
      <c r="Q22" s="284">
        <f>payesh!W20</f>
        <v>0</v>
      </c>
      <c r="R22" s="284">
        <f>payesh!W21</f>
        <v>0</v>
      </c>
      <c r="S22" s="284">
        <f>payesh!$W$55</f>
        <v>0</v>
      </c>
      <c r="T22" s="307">
        <f>payesh!W64</f>
        <v>0</v>
      </c>
      <c r="U22" s="284">
        <f>payesh!$W$56</f>
        <v>0</v>
      </c>
      <c r="V22" s="307">
        <f>payesh!W65</f>
        <v>0</v>
      </c>
      <c r="W22" s="284">
        <f>payesh!W78</f>
        <v>0</v>
      </c>
      <c r="X22" s="284">
        <f>payesh!W79</f>
        <v>0</v>
      </c>
      <c r="Y22" s="284">
        <f>payesh!$W$83</f>
        <v>0</v>
      </c>
      <c r="Z22" s="284">
        <f>payesh!$W$84</f>
        <v>0</v>
      </c>
      <c r="AA22" s="284">
        <f>payesh!W86</f>
        <v>0</v>
      </c>
      <c r="AB22" s="284">
        <f>payesh!W156</f>
        <v>0</v>
      </c>
      <c r="AC22" s="284">
        <f>payesh!W158</f>
        <v>0</v>
      </c>
      <c r="AD22" s="284">
        <f>payesh!W160</f>
        <v>0</v>
      </c>
      <c r="AE22" s="284">
        <f>payesh!W162</f>
        <v>0</v>
      </c>
      <c r="AF22" s="284">
        <f>payesh!W164</f>
        <v>0</v>
      </c>
      <c r="AG22" s="284">
        <f>payesh!W166</f>
        <v>0</v>
      </c>
      <c r="AH22" s="284">
        <f>payesh!W168</f>
        <v>0</v>
      </c>
      <c r="AI22" s="284">
        <f>payesh!W170</f>
        <v>0</v>
      </c>
      <c r="AJ22" s="284">
        <f>payesh!W172</f>
        <v>0</v>
      </c>
      <c r="AK22" s="287">
        <f>payesh!W174</f>
        <v>0</v>
      </c>
    </row>
    <row r="23" spans="2:37" ht="18.75" thickBot="1" x14ac:dyDescent="0.3">
      <c r="B23" s="289">
        <f>payesh!X7</f>
        <v>20</v>
      </c>
      <c r="C23" s="292">
        <f>payesh!X3</f>
        <v>0</v>
      </c>
      <c r="D23" s="292">
        <f>payesh!X4</f>
        <v>0</v>
      </c>
      <c r="E23" s="292">
        <f>payesh!X5</f>
        <v>0</v>
      </c>
      <c r="F23" s="292">
        <f>payesh!X6</f>
        <v>0</v>
      </c>
      <c r="G23" s="292">
        <f>payesh!X10</f>
        <v>0</v>
      </c>
      <c r="H23" s="292">
        <f>payesh!X13</f>
        <v>0</v>
      </c>
      <c r="I23" s="293">
        <f>payesh!X14</f>
        <v>0</v>
      </c>
      <c r="J23" s="292">
        <f>payesh!X9</f>
        <v>0</v>
      </c>
      <c r="K23" s="292">
        <f>payesh!X18</f>
        <v>0</v>
      </c>
      <c r="L23" s="292">
        <f>payesh!X8</f>
        <v>0</v>
      </c>
      <c r="M23" s="292">
        <f>payesh!X46</f>
        <v>0</v>
      </c>
      <c r="N23" s="293">
        <f>payesh!X17</f>
        <v>0</v>
      </c>
      <c r="O23" s="293">
        <f>payesh!X16</f>
        <v>0</v>
      </c>
      <c r="P23" s="292">
        <f>payesh!X19</f>
        <v>0</v>
      </c>
      <c r="Q23" s="292">
        <f>payesh!X20</f>
        <v>0</v>
      </c>
      <c r="R23" s="292">
        <f>payesh!X21</f>
        <v>0</v>
      </c>
      <c r="S23" s="292">
        <f>payesh!$X$55</f>
        <v>0</v>
      </c>
      <c r="T23" s="308">
        <f>payesh!X64</f>
        <v>0</v>
      </c>
      <c r="U23" s="292">
        <f>payesh!$X$56</f>
        <v>0</v>
      </c>
      <c r="V23" s="308">
        <f>payesh!X65</f>
        <v>0</v>
      </c>
      <c r="W23" s="292">
        <f>payesh!X78</f>
        <v>0</v>
      </c>
      <c r="X23" s="292">
        <f>payesh!X79</f>
        <v>0</v>
      </c>
      <c r="Y23" s="292">
        <f>payesh!$X$83</f>
        <v>0</v>
      </c>
      <c r="Z23" s="292">
        <f>payesh!$X$84</f>
        <v>0</v>
      </c>
      <c r="AA23" s="292">
        <f>payesh!X86</f>
        <v>0</v>
      </c>
      <c r="AB23" s="292">
        <f>payesh!X156</f>
        <v>0</v>
      </c>
      <c r="AC23" s="292">
        <f>payesh!X158</f>
        <v>0</v>
      </c>
      <c r="AD23" s="292">
        <f>payesh!X160</f>
        <v>0</v>
      </c>
      <c r="AE23" s="292">
        <f>payesh!X162</f>
        <v>0</v>
      </c>
      <c r="AF23" s="292">
        <f>payesh!X164</f>
        <v>0</v>
      </c>
      <c r="AG23" s="292">
        <f>payesh!X166</f>
        <v>0</v>
      </c>
      <c r="AH23" s="292">
        <f>payesh!X168</f>
        <v>0</v>
      </c>
      <c r="AI23" s="292">
        <f>payesh!X170</f>
        <v>0</v>
      </c>
      <c r="AJ23" s="292">
        <f>payesh!X172</f>
        <v>0</v>
      </c>
      <c r="AK23" s="295">
        <f>payesh!X174</f>
        <v>0</v>
      </c>
    </row>
    <row r="24" spans="2:37" ht="18.75" thickBot="1" x14ac:dyDescent="0.3">
      <c r="B24" s="296">
        <f>payesh!Y7</f>
        <v>21</v>
      </c>
      <c r="C24" s="284">
        <f>payesh!Y3</f>
        <v>0</v>
      </c>
      <c r="D24" s="284">
        <f>payesh!Y4</f>
        <v>0</v>
      </c>
      <c r="E24" s="284">
        <f>payesh!Y5</f>
        <v>0</v>
      </c>
      <c r="F24" s="284">
        <f>payesh!Y6</f>
        <v>0</v>
      </c>
      <c r="G24" s="284">
        <f>payesh!Y10</f>
        <v>0</v>
      </c>
      <c r="H24" s="284">
        <f>payesh!Y13</f>
        <v>0</v>
      </c>
      <c r="I24" s="285">
        <f>payesh!Y14</f>
        <v>0</v>
      </c>
      <c r="J24" s="284">
        <f>payesh!Y9</f>
        <v>0</v>
      </c>
      <c r="K24" s="284">
        <f>payesh!Y18</f>
        <v>0</v>
      </c>
      <c r="L24" s="284">
        <f>payesh!Y8</f>
        <v>0</v>
      </c>
      <c r="M24" s="284">
        <f>payesh!Y46</f>
        <v>0</v>
      </c>
      <c r="N24" s="285">
        <f>payesh!Y17</f>
        <v>0</v>
      </c>
      <c r="O24" s="285">
        <f>payesh!Y16</f>
        <v>0</v>
      </c>
      <c r="P24" s="284">
        <f>payesh!Y19</f>
        <v>0</v>
      </c>
      <c r="Q24" s="284">
        <f>payesh!Y20</f>
        <v>0</v>
      </c>
      <c r="R24" s="284">
        <f>payesh!Y21</f>
        <v>0</v>
      </c>
      <c r="S24" s="284">
        <f>payesh!$Y$55</f>
        <v>0</v>
      </c>
      <c r="T24" s="307">
        <f>payesh!Y64</f>
        <v>0</v>
      </c>
      <c r="U24" s="284">
        <f>payesh!$Y$56</f>
        <v>0</v>
      </c>
      <c r="V24" s="307">
        <f>payesh!Y65</f>
        <v>0</v>
      </c>
      <c r="W24" s="284">
        <f>payesh!Y78</f>
        <v>0</v>
      </c>
      <c r="X24" s="284">
        <f>payesh!Y79</f>
        <v>0</v>
      </c>
      <c r="Y24" s="284">
        <f>payesh!$Y$83</f>
        <v>0</v>
      </c>
      <c r="Z24" s="284">
        <f>payesh!$Y$84</f>
        <v>0</v>
      </c>
      <c r="AA24" s="284">
        <f>payesh!Y86</f>
        <v>0</v>
      </c>
      <c r="AB24" s="284">
        <f>payesh!Y156</f>
        <v>0</v>
      </c>
      <c r="AC24" s="284">
        <f>payesh!Y158</f>
        <v>0</v>
      </c>
      <c r="AD24" s="284">
        <f>payesh!Y160</f>
        <v>0</v>
      </c>
      <c r="AE24" s="284">
        <f>payesh!Y162</f>
        <v>0</v>
      </c>
      <c r="AF24" s="284">
        <f>payesh!Y164</f>
        <v>0</v>
      </c>
      <c r="AG24" s="284">
        <f>payesh!Y166</f>
        <v>0</v>
      </c>
      <c r="AH24" s="284">
        <f>payesh!Y168</f>
        <v>0</v>
      </c>
      <c r="AI24" s="284">
        <f>payesh!Y170</f>
        <v>0</v>
      </c>
      <c r="AJ24" s="284">
        <f>payesh!Y172</f>
        <v>0</v>
      </c>
      <c r="AK24" s="287">
        <f>payesh!Y174</f>
        <v>0</v>
      </c>
    </row>
    <row r="25" spans="2:37" ht="18.75" thickBot="1" x14ac:dyDescent="0.3">
      <c r="B25" s="289">
        <f>payesh!Z7</f>
        <v>22</v>
      </c>
      <c r="C25" s="292">
        <f>payesh!Z3</f>
        <v>0</v>
      </c>
      <c r="D25" s="292">
        <f>payesh!Z4</f>
        <v>0</v>
      </c>
      <c r="E25" s="292">
        <f>payesh!Z5</f>
        <v>0</v>
      </c>
      <c r="F25" s="292">
        <f>payesh!Z6</f>
        <v>0</v>
      </c>
      <c r="G25" s="292">
        <f>payesh!Z10</f>
        <v>0</v>
      </c>
      <c r="H25" s="292">
        <f>payesh!Z13</f>
        <v>0</v>
      </c>
      <c r="I25" s="293">
        <f>payesh!Z14</f>
        <v>0</v>
      </c>
      <c r="J25" s="292">
        <f>payesh!Z9</f>
        <v>0</v>
      </c>
      <c r="K25" s="292">
        <f>payesh!Z18</f>
        <v>0</v>
      </c>
      <c r="L25" s="292">
        <f>payesh!Z8</f>
        <v>0</v>
      </c>
      <c r="M25" s="292">
        <f>payesh!Z46</f>
        <v>0</v>
      </c>
      <c r="N25" s="293">
        <f>payesh!Z17</f>
        <v>0</v>
      </c>
      <c r="O25" s="293">
        <f>payesh!Z16</f>
        <v>0</v>
      </c>
      <c r="P25" s="292">
        <f>payesh!Z19</f>
        <v>0</v>
      </c>
      <c r="Q25" s="292">
        <f>payesh!Z20</f>
        <v>0</v>
      </c>
      <c r="R25" s="292">
        <f>payesh!Z21</f>
        <v>0</v>
      </c>
      <c r="S25" s="292">
        <f>payesh!$Z$55</f>
        <v>0</v>
      </c>
      <c r="T25" s="308">
        <f>payesh!Z64</f>
        <v>0</v>
      </c>
      <c r="U25" s="292">
        <f>payesh!$Z$56</f>
        <v>0</v>
      </c>
      <c r="V25" s="308">
        <f>payesh!Z65</f>
        <v>0</v>
      </c>
      <c r="W25" s="292">
        <f>payesh!Z78</f>
        <v>0</v>
      </c>
      <c r="X25" s="292">
        <f>payesh!Z79</f>
        <v>0</v>
      </c>
      <c r="Y25" s="292">
        <f>payesh!$Z$83</f>
        <v>0</v>
      </c>
      <c r="Z25" s="292">
        <f>payesh!$Z$84</f>
        <v>0</v>
      </c>
      <c r="AA25" s="292">
        <f>payesh!Z86</f>
        <v>0</v>
      </c>
      <c r="AB25" s="292">
        <f>payesh!Z156</f>
        <v>0</v>
      </c>
      <c r="AC25" s="292">
        <f>payesh!Z158</f>
        <v>0</v>
      </c>
      <c r="AD25" s="292">
        <f>payesh!Z160</f>
        <v>0</v>
      </c>
      <c r="AE25" s="292">
        <f>payesh!Z162</f>
        <v>0</v>
      </c>
      <c r="AF25" s="292">
        <f>payesh!Z164</f>
        <v>0</v>
      </c>
      <c r="AG25" s="292">
        <f>payesh!Z166</f>
        <v>0</v>
      </c>
      <c r="AH25" s="292">
        <f>payesh!Z168</f>
        <v>0</v>
      </c>
      <c r="AI25" s="292">
        <f>payesh!Z170</f>
        <v>0</v>
      </c>
      <c r="AJ25" s="292">
        <f>payesh!Z172</f>
        <v>0</v>
      </c>
      <c r="AK25" s="295">
        <f>payesh!Z174</f>
        <v>0</v>
      </c>
    </row>
    <row r="26" spans="2:37" ht="18.75" thickBot="1" x14ac:dyDescent="0.3">
      <c r="B26" s="296">
        <f>payesh!AA7</f>
        <v>23</v>
      </c>
      <c r="C26" s="284">
        <f>payesh!AA3</f>
        <v>0</v>
      </c>
      <c r="D26" s="284">
        <f>payesh!AA4</f>
        <v>0</v>
      </c>
      <c r="E26" s="284">
        <f>payesh!AA5</f>
        <v>0</v>
      </c>
      <c r="F26" s="284">
        <f>payesh!AA6</f>
        <v>0</v>
      </c>
      <c r="G26" s="284">
        <f>payesh!AA10</f>
        <v>0</v>
      </c>
      <c r="H26" s="284">
        <f>payesh!AA13</f>
        <v>0</v>
      </c>
      <c r="I26" s="285">
        <f>payesh!AA14</f>
        <v>0</v>
      </c>
      <c r="J26" s="284">
        <f>payesh!AA9</f>
        <v>0</v>
      </c>
      <c r="K26" s="284">
        <f>payesh!AA18</f>
        <v>0</v>
      </c>
      <c r="L26" s="284">
        <f>payesh!AA8</f>
        <v>0</v>
      </c>
      <c r="M26" s="284">
        <f>payesh!AA46</f>
        <v>0</v>
      </c>
      <c r="N26" s="285">
        <f>payesh!AA17</f>
        <v>0</v>
      </c>
      <c r="O26" s="285">
        <f>payesh!AA16</f>
        <v>0</v>
      </c>
      <c r="P26" s="284">
        <f>payesh!AA19</f>
        <v>0</v>
      </c>
      <c r="Q26" s="284">
        <f>payesh!AA20</f>
        <v>0</v>
      </c>
      <c r="R26" s="284">
        <f>payesh!AA21</f>
        <v>0</v>
      </c>
      <c r="S26" s="284">
        <f>payesh!$AA$55</f>
        <v>0</v>
      </c>
      <c r="T26" s="307">
        <f>payesh!AA64</f>
        <v>0</v>
      </c>
      <c r="U26" s="284">
        <f>payesh!$AA$56</f>
        <v>0</v>
      </c>
      <c r="V26" s="307">
        <f>payesh!AA65</f>
        <v>0</v>
      </c>
      <c r="W26" s="284">
        <f>payesh!AA78</f>
        <v>0</v>
      </c>
      <c r="X26" s="284">
        <f>payesh!AA79</f>
        <v>0</v>
      </c>
      <c r="Y26" s="284">
        <f>payesh!$AA$83</f>
        <v>0</v>
      </c>
      <c r="Z26" s="284">
        <f>payesh!$AA$84</f>
        <v>0</v>
      </c>
      <c r="AA26" s="284">
        <f>payesh!AA86</f>
        <v>0</v>
      </c>
      <c r="AB26" s="284">
        <f>payesh!AA156</f>
        <v>0</v>
      </c>
      <c r="AC26" s="284">
        <f>payesh!AA158</f>
        <v>0</v>
      </c>
      <c r="AD26" s="284">
        <f>payesh!AA160</f>
        <v>0</v>
      </c>
      <c r="AE26" s="284">
        <f>payesh!AA162</f>
        <v>0</v>
      </c>
      <c r="AF26" s="284">
        <f>payesh!AA164</f>
        <v>0</v>
      </c>
      <c r="AG26" s="284">
        <f>payesh!AA166</f>
        <v>0</v>
      </c>
      <c r="AH26" s="284">
        <f>payesh!AA168</f>
        <v>0</v>
      </c>
      <c r="AI26" s="284">
        <f>payesh!AA170</f>
        <v>0</v>
      </c>
      <c r="AJ26" s="284">
        <f>payesh!AA172</f>
        <v>0</v>
      </c>
      <c r="AK26" s="287">
        <f>payesh!AA174</f>
        <v>0</v>
      </c>
    </row>
    <row r="27" spans="2:37" ht="18.75" thickBot="1" x14ac:dyDescent="0.3">
      <c r="B27" s="289">
        <f>payesh!AB7</f>
        <v>24</v>
      </c>
      <c r="C27" s="292">
        <f>payesh!AB3</f>
        <v>0</v>
      </c>
      <c r="D27" s="292">
        <f>payesh!AB4</f>
        <v>0</v>
      </c>
      <c r="E27" s="292">
        <f>payesh!AB5</f>
        <v>0</v>
      </c>
      <c r="F27" s="292">
        <f>payesh!AB6</f>
        <v>0</v>
      </c>
      <c r="G27" s="292">
        <f>payesh!AB10</f>
        <v>0</v>
      </c>
      <c r="H27" s="292">
        <f>payesh!AB13</f>
        <v>0</v>
      </c>
      <c r="I27" s="293">
        <f>payesh!AB14</f>
        <v>0</v>
      </c>
      <c r="J27" s="292">
        <f>payesh!AB9</f>
        <v>0</v>
      </c>
      <c r="K27" s="292">
        <f>payesh!AB18</f>
        <v>0</v>
      </c>
      <c r="L27" s="292">
        <f>payesh!AB8</f>
        <v>0</v>
      </c>
      <c r="M27" s="292">
        <f>payesh!AB46</f>
        <v>0</v>
      </c>
      <c r="N27" s="293">
        <f>payesh!AB17</f>
        <v>0</v>
      </c>
      <c r="O27" s="293">
        <f>payesh!AB16</f>
        <v>0</v>
      </c>
      <c r="P27" s="292">
        <f>payesh!AB19</f>
        <v>0</v>
      </c>
      <c r="Q27" s="292">
        <f>payesh!AB20</f>
        <v>0</v>
      </c>
      <c r="R27" s="292">
        <f>payesh!AB21</f>
        <v>0</v>
      </c>
      <c r="S27" s="292">
        <f>payesh!$AB$55</f>
        <v>0</v>
      </c>
      <c r="T27" s="308">
        <f>payesh!AB64</f>
        <v>0</v>
      </c>
      <c r="U27" s="292">
        <f>payesh!$AB$56</f>
        <v>0</v>
      </c>
      <c r="V27" s="308">
        <f>payesh!AB65</f>
        <v>0</v>
      </c>
      <c r="W27" s="292">
        <f>payesh!AB78</f>
        <v>0</v>
      </c>
      <c r="X27" s="292">
        <f>payesh!AB79</f>
        <v>0</v>
      </c>
      <c r="Y27" s="292">
        <f>payesh!$AB$83</f>
        <v>0</v>
      </c>
      <c r="Z27" s="292">
        <f>payesh!$AB$84</f>
        <v>0</v>
      </c>
      <c r="AA27" s="292">
        <f>payesh!AB86</f>
        <v>0</v>
      </c>
      <c r="AB27" s="292">
        <f>payesh!AB156</f>
        <v>0</v>
      </c>
      <c r="AC27" s="292">
        <f>payesh!AB158</f>
        <v>0</v>
      </c>
      <c r="AD27" s="292">
        <f>payesh!AB160</f>
        <v>0</v>
      </c>
      <c r="AE27" s="292">
        <f>payesh!AB162</f>
        <v>0</v>
      </c>
      <c r="AF27" s="292">
        <f>payesh!AB164</f>
        <v>0</v>
      </c>
      <c r="AG27" s="292">
        <f>payesh!AB166</f>
        <v>0</v>
      </c>
      <c r="AH27" s="292">
        <f>payesh!AB168</f>
        <v>0</v>
      </c>
      <c r="AI27" s="292">
        <f>payesh!AB170</f>
        <v>0</v>
      </c>
      <c r="AJ27" s="292">
        <f>payesh!AB172</f>
        <v>0</v>
      </c>
      <c r="AK27" s="295">
        <f>payesh!AB174</f>
        <v>0</v>
      </c>
    </row>
    <row r="28" spans="2:37" ht="18.75" thickBot="1" x14ac:dyDescent="0.3">
      <c r="B28" s="296">
        <f>payesh!AC7</f>
        <v>25</v>
      </c>
      <c r="C28" s="284">
        <f>payesh!AC3</f>
        <v>0</v>
      </c>
      <c r="D28" s="284">
        <f>payesh!AC4</f>
        <v>0</v>
      </c>
      <c r="E28" s="284">
        <f>payesh!AC5</f>
        <v>0</v>
      </c>
      <c r="F28" s="284">
        <f>payesh!AC6</f>
        <v>0</v>
      </c>
      <c r="G28" s="284">
        <f>payesh!AC10</f>
        <v>0</v>
      </c>
      <c r="H28" s="284">
        <f>payesh!AC13</f>
        <v>0</v>
      </c>
      <c r="I28" s="285">
        <f>payesh!AC14</f>
        <v>0</v>
      </c>
      <c r="J28" s="284">
        <f>payesh!AC9</f>
        <v>0</v>
      </c>
      <c r="K28" s="284">
        <f>payesh!AC18</f>
        <v>0</v>
      </c>
      <c r="L28" s="284">
        <f>payesh!AC8</f>
        <v>0</v>
      </c>
      <c r="M28" s="284">
        <f>payesh!AC46</f>
        <v>0</v>
      </c>
      <c r="N28" s="285">
        <f>payesh!AC17</f>
        <v>0</v>
      </c>
      <c r="O28" s="285">
        <f>payesh!AC16</f>
        <v>0</v>
      </c>
      <c r="P28" s="284">
        <f>payesh!AC19</f>
        <v>0</v>
      </c>
      <c r="Q28" s="284">
        <f>payesh!AC20</f>
        <v>0</v>
      </c>
      <c r="R28" s="284">
        <f>payesh!AC21</f>
        <v>0</v>
      </c>
      <c r="S28" s="284">
        <f>payesh!$AC$55</f>
        <v>0</v>
      </c>
      <c r="T28" s="307">
        <f>payesh!AC64</f>
        <v>0</v>
      </c>
      <c r="U28" s="284">
        <f>payesh!$AC$56</f>
        <v>0</v>
      </c>
      <c r="V28" s="307">
        <f>payesh!AC65</f>
        <v>0</v>
      </c>
      <c r="W28" s="284">
        <f>payesh!AC78</f>
        <v>0</v>
      </c>
      <c r="X28" s="284">
        <f>payesh!AC79</f>
        <v>0</v>
      </c>
      <c r="Y28" s="284">
        <f>payesh!$AC$83</f>
        <v>0</v>
      </c>
      <c r="Z28" s="284">
        <f>payesh!$AC$84</f>
        <v>0</v>
      </c>
      <c r="AA28" s="284">
        <f>payesh!AC86</f>
        <v>0</v>
      </c>
      <c r="AB28" s="284">
        <f>payesh!AC156</f>
        <v>0</v>
      </c>
      <c r="AC28" s="284">
        <f>payesh!AC158</f>
        <v>0</v>
      </c>
      <c r="AD28" s="284">
        <f>payesh!AC160</f>
        <v>0</v>
      </c>
      <c r="AE28" s="284">
        <f>payesh!AC162</f>
        <v>0</v>
      </c>
      <c r="AF28" s="284">
        <f>payesh!AC164</f>
        <v>0</v>
      </c>
      <c r="AG28" s="284">
        <f>payesh!AC166</f>
        <v>0</v>
      </c>
      <c r="AH28" s="284">
        <f>payesh!AC168</f>
        <v>0</v>
      </c>
      <c r="AI28" s="284">
        <f>payesh!AC170</f>
        <v>0</v>
      </c>
      <c r="AJ28" s="284">
        <f>payesh!AC172</f>
        <v>0</v>
      </c>
      <c r="AK28" s="287">
        <f>payesh!AC174</f>
        <v>0</v>
      </c>
    </row>
    <row r="29" spans="2:37" ht="18.75" thickBot="1" x14ac:dyDescent="0.3">
      <c r="B29" s="289">
        <f>payesh!AD7</f>
        <v>26</v>
      </c>
      <c r="C29" s="292">
        <f>payesh!AD3</f>
        <v>0</v>
      </c>
      <c r="D29" s="292">
        <f>payesh!AD4</f>
        <v>0</v>
      </c>
      <c r="E29" s="292">
        <f>payesh!AD5</f>
        <v>0</v>
      </c>
      <c r="F29" s="292">
        <f>payesh!AD6</f>
        <v>0</v>
      </c>
      <c r="G29" s="292">
        <f>payesh!AD10</f>
        <v>0</v>
      </c>
      <c r="H29" s="292">
        <f>payesh!AD13</f>
        <v>0</v>
      </c>
      <c r="I29" s="293">
        <f>payesh!AD14</f>
        <v>0</v>
      </c>
      <c r="J29" s="292">
        <f>payesh!AD9</f>
        <v>0</v>
      </c>
      <c r="K29" s="292">
        <f>payesh!AD18</f>
        <v>0</v>
      </c>
      <c r="L29" s="292">
        <f>payesh!AD8</f>
        <v>0</v>
      </c>
      <c r="M29" s="292">
        <f>payesh!AD46</f>
        <v>0</v>
      </c>
      <c r="N29" s="293">
        <f>payesh!AD17</f>
        <v>0</v>
      </c>
      <c r="O29" s="293">
        <f>payesh!AD16</f>
        <v>0</v>
      </c>
      <c r="P29" s="292">
        <f>payesh!AD19</f>
        <v>0</v>
      </c>
      <c r="Q29" s="292">
        <f>payesh!AD20</f>
        <v>0</v>
      </c>
      <c r="R29" s="292">
        <f>payesh!AD21</f>
        <v>0</v>
      </c>
      <c r="S29" s="292">
        <f>payesh!$AD$55</f>
        <v>0</v>
      </c>
      <c r="T29" s="308">
        <f>payesh!AD64</f>
        <v>0</v>
      </c>
      <c r="U29" s="292">
        <f>payesh!$AD$56</f>
        <v>0</v>
      </c>
      <c r="V29" s="308">
        <f>payesh!AD65</f>
        <v>0</v>
      </c>
      <c r="W29" s="292">
        <f>payesh!AD78</f>
        <v>0</v>
      </c>
      <c r="X29" s="292">
        <f>payesh!AD79</f>
        <v>0</v>
      </c>
      <c r="Y29" s="292">
        <f>payesh!$AD$83</f>
        <v>0</v>
      </c>
      <c r="Z29" s="292">
        <f>payesh!$AD$84</f>
        <v>0</v>
      </c>
      <c r="AA29" s="292">
        <f>payesh!AD86</f>
        <v>0</v>
      </c>
      <c r="AB29" s="292">
        <f>payesh!AD156</f>
        <v>0</v>
      </c>
      <c r="AC29" s="292">
        <f>payesh!AD158</f>
        <v>0</v>
      </c>
      <c r="AD29" s="292">
        <f>payesh!AD160</f>
        <v>0</v>
      </c>
      <c r="AE29" s="292">
        <f>payesh!AD162</f>
        <v>0</v>
      </c>
      <c r="AF29" s="292">
        <f>payesh!AD164</f>
        <v>0</v>
      </c>
      <c r="AG29" s="292">
        <f>payesh!AD166</f>
        <v>0</v>
      </c>
      <c r="AH29" s="292">
        <f>payesh!AD168</f>
        <v>0</v>
      </c>
      <c r="AI29" s="292">
        <f>payesh!AD170</f>
        <v>0</v>
      </c>
      <c r="AJ29" s="292">
        <f>payesh!AD172</f>
        <v>0</v>
      </c>
      <c r="AK29" s="295">
        <f>payesh!AD174</f>
        <v>0</v>
      </c>
    </row>
    <row r="30" spans="2:37" ht="18.75" thickBot="1" x14ac:dyDescent="0.3">
      <c r="B30" s="296">
        <f>payesh!AE7</f>
        <v>27</v>
      </c>
      <c r="C30" s="284">
        <f>payesh!AE3</f>
        <v>0</v>
      </c>
      <c r="D30" s="284">
        <f>payesh!AE4</f>
        <v>0</v>
      </c>
      <c r="E30" s="284">
        <f>payesh!AE5</f>
        <v>0</v>
      </c>
      <c r="F30" s="284">
        <f>payesh!AE6</f>
        <v>0</v>
      </c>
      <c r="G30" s="284">
        <f>payesh!AE10</f>
        <v>0</v>
      </c>
      <c r="H30" s="284">
        <f>payesh!AE13</f>
        <v>0</v>
      </c>
      <c r="I30" s="285">
        <f>payesh!AE14</f>
        <v>0</v>
      </c>
      <c r="J30" s="284">
        <f>payesh!AE9</f>
        <v>0</v>
      </c>
      <c r="K30" s="284">
        <f>payesh!AE18</f>
        <v>0</v>
      </c>
      <c r="L30" s="284">
        <f>payesh!AE8</f>
        <v>0</v>
      </c>
      <c r="M30" s="284">
        <f>payesh!AE46</f>
        <v>0</v>
      </c>
      <c r="N30" s="285">
        <f>payesh!AE17</f>
        <v>0</v>
      </c>
      <c r="O30" s="285">
        <f>payesh!AE16</f>
        <v>0</v>
      </c>
      <c r="P30" s="284">
        <f>payesh!AE19</f>
        <v>0</v>
      </c>
      <c r="Q30" s="284">
        <f>payesh!AE20</f>
        <v>0</v>
      </c>
      <c r="R30" s="284">
        <f>payesh!AE21</f>
        <v>0</v>
      </c>
      <c r="S30" s="284">
        <f>payesh!$AE$55</f>
        <v>0</v>
      </c>
      <c r="T30" s="307">
        <f>payesh!AE64</f>
        <v>0</v>
      </c>
      <c r="U30" s="284">
        <f>payesh!$AE$56</f>
        <v>0</v>
      </c>
      <c r="V30" s="307">
        <f>payesh!AE65</f>
        <v>0</v>
      </c>
      <c r="W30" s="284">
        <f>payesh!AE78</f>
        <v>0</v>
      </c>
      <c r="X30" s="284">
        <f>payesh!AE79</f>
        <v>0</v>
      </c>
      <c r="Y30" s="284">
        <f>payesh!$AE$83</f>
        <v>0</v>
      </c>
      <c r="Z30" s="284">
        <f>payesh!$AE$84</f>
        <v>0</v>
      </c>
      <c r="AA30" s="284">
        <f>payesh!AE86</f>
        <v>0</v>
      </c>
      <c r="AB30" s="284">
        <f>payesh!AE156</f>
        <v>0</v>
      </c>
      <c r="AC30" s="284">
        <f>payesh!AE158</f>
        <v>0</v>
      </c>
      <c r="AD30" s="284">
        <f>payesh!AE160</f>
        <v>0</v>
      </c>
      <c r="AE30" s="284">
        <f>payesh!AE162</f>
        <v>0</v>
      </c>
      <c r="AF30" s="284">
        <f>payesh!AE164</f>
        <v>0</v>
      </c>
      <c r="AG30" s="284">
        <f>payesh!AE166</f>
        <v>0</v>
      </c>
      <c r="AH30" s="284">
        <f>payesh!AE168</f>
        <v>0</v>
      </c>
      <c r="AI30" s="284">
        <f>payesh!AE170</f>
        <v>0</v>
      </c>
      <c r="AJ30" s="284">
        <f>payesh!AE172</f>
        <v>0</v>
      </c>
      <c r="AK30" s="287">
        <f>payesh!AE174</f>
        <v>0</v>
      </c>
    </row>
    <row r="31" spans="2:37" ht="18.75" thickBot="1" x14ac:dyDescent="0.3">
      <c r="B31" s="289">
        <f>payesh!AF7</f>
        <v>28</v>
      </c>
      <c r="C31" s="292">
        <f>payesh!AF3</f>
        <v>0</v>
      </c>
      <c r="D31" s="292">
        <f>payesh!AF4</f>
        <v>0</v>
      </c>
      <c r="E31" s="292">
        <f>payesh!AF5</f>
        <v>0</v>
      </c>
      <c r="F31" s="292">
        <f>payesh!AF6</f>
        <v>0</v>
      </c>
      <c r="G31" s="292">
        <f>payesh!AF10</f>
        <v>0</v>
      </c>
      <c r="H31" s="292">
        <f>payesh!AF13</f>
        <v>0</v>
      </c>
      <c r="I31" s="293">
        <f>payesh!AF14</f>
        <v>0</v>
      </c>
      <c r="J31" s="292">
        <f>payesh!AF9</f>
        <v>0</v>
      </c>
      <c r="K31" s="292">
        <f>payesh!AF18</f>
        <v>0</v>
      </c>
      <c r="L31" s="292">
        <f>payesh!AF8</f>
        <v>0</v>
      </c>
      <c r="M31" s="292">
        <f>payesh!AF46</f>
        <v>0</v>
      </c>
      <c r="N31" s="293">
        <f>payesh!AF17</f>
        <v>0</v>
      </c>
      <c r="O31" s="293">
        <f>payesh!AF16</f>
        <v>0</v>
      </c>
      <c r="P31" s="292">
        <f>payesh!AF19</f>
        <v>0</v>
      </c>
      <c r="Q31" s="292">
        <f>payesh!AF20</f>
        <v>0</v>
      </c>
      <c r="R31" s="292">
        <f>payesh!AF21</f>
        <v>0</v>
      </c>
      <c r="S31" s="292">
        <f>payesh!$AF$55</f>
        <v>0</v>
      </c>
      <c r="T31" s="308">
        <f>payesh!AF64</f>
        <v>0</v>
      </c>
      <c r="U31" s="292">
        <f>payesh!$AF$56</f>
        <v>0</v>
      </c>
      <c r="V31" s="308">
        <f>payesh!AF65</f>
        <v>0</v>
      </c>
      <c r="W31" s="292">
        <f>payesh!AF78</f>
        <v>0</v>
      </c>
      <c r="X31" s="292">
        <f>payesh!AF79</f>
        <v>0</v>
      </c>
      <c r="Y31" s="292">
        <f>payesh!$AF$83</f>
        <v>0</v>
      </c>
      <c r="Z31" s="292">
        <f>payesh!$AF$84</f>
        <v>0</v>
      </c>
      <c r="AA31" s="292">
        <f>payesh!AF86</f>
        <v>0</v>
      </c>
      <c r="AB31" s="292">
        <f>payesh!AF156</f>
        <v>0</v>
      </c>
      <c r="AC31" s="292">
        <f>payesh!AF158</f>
        <v>0</v>
      </c>
      <c r="AD31" s="292">
        <f>payesh!AF160</f>
        <v>0</v>
      </c>
      <c r="AE31" s="292">
        <f>payesh!AF162</f>
        <v>0</v>
      </c>
      <c r="AF31" s="292">
        <f>payesh!AF164</f>
        <v>0</v>
      </c>
      <c r="AG31" s="292">
        <f>payesh!AF166</f>
        <v>0</v>
      </c>
      <c r="AH31" s="292">
        <f>payesh!AF168</f>
        <v>0</v>
      </c>
      <c r="AI31" s="292">
        <f>payesh!AF170</f>
        <v>0</v>
      </c>
      <c r="AJ31" s="292">
        <f>payesh!AF172</f>
        <v>0</v>
      </c>
      <c r="AK31" s="295">
        <f>payesh!AF174</f>
        <v>0</v>
      </c>
    </row>
    <row r="32" spans="2:37" ht="18.75" thickBot="1" x14ac:dyDescent="0.3">
      <c r="B32" s="296">
        <f>payesh!AG7</f>
        <v>29</v>
      </c>
      <c r="C32" s="284">
        <f>payesh!AG3</f>
        <v>0</v>
      </c>
      <c r="D32" s="284">
        <f>payesh!AG4</f>
        <v>0</v>
      </c>
      <c r="E32" s="284">
        <f>payesh!AG5</f>
        <v>0</v>
      </c>
      <c r="F32" s="284">
        <f>payesh!AG6</f>
        <v>0</v>
      </c>
      <c r="G32" s="284">
        <f>payesh!AG10</f>
        <v>0</v>
      </c>
      <c r="H32" s="284">
        <f>payesh!AG13</f>
        <v>0</v>
      </c>
      <c r="I32" s="285">
        <f>payesh!AG14</f>
        <v>0</v>
      </c>
      <c r="J32" s="284">
        <f>payesh!AG9</f>
        <v>0</v>
      </c>
      <c r="K32" s="284">
        <f>payesh!AG18</f>
        <v>0</v>
      </c>
      <c r="L32" s="284">
        <f>payesh!AG8</f>
        <v>0</v>
      </c>
      <c r="M32" s="284">
        <f>payesh!AG46</f>
        <v>0</v>
      </c>
      <c r="N32" s="285">
        <f>payesh!AG17</f>
        <v>0</v>
      </c>
      <c r="O32" s="285">
        <f>payesh!AG16</f>
        <v>0</v>
      </c>
      <c r="P32" s="284">
        <f>payesh!AG19</f>
        <v>0</v>
      </c>
      <c r="Q32" s="284">
        <f>payesh!AG20</f>
        <v>0</v>
      </c>
      <c r="R32" s="284">
        <f>payesh!AG21</f>
        <v>0</v>
      </c>
      <c r="S32" s="284">
        <f>payesh!$AG$55</f>
        <v>0</v>
      </c>
      <c r="T32" s="307">
        <f>payesh!AG64</f>
        <v>0</v>
      </c>
      <c r="U32" s="284">
        <f>payesh!$AG$56</f>
        <v>0</v>
      </c>
      <c r="V32" s="307">
        <f>payesh!AG65</f>
        <v>0</v>
      </c>
      <c r="W32" s="284">
        <f>payesh!AG78</f>
        <v>0</v>
      </c>
      <c r="X32" s="284">
        <f>payesh!AG79</f>
        <v>0</v>
      </c>
      <c r="Y32" s="284">
        <f>payesh!$AG$83</f>
        <v>0</v>
      </c>
      <c r="Z32" s="284">
        <f>payesh!$AG$84</f>
        <v>0</v>
      </c>
      <c r="AA32" s="284">
        <f>payesh!AG86</f>
        <v>0</v>
      </c>
      <c r="AB32" s="284">
        <f>payesh!AG156</f>
        <v>0</v>
      </c>
      <c r="AC32" s="284">
        <f>payesh!AG158</f>
        <v>0</v>
      </c>
      <c r="AD32" s="284">
        <f>payesh!AG160</f>
        <v>0</v>
      </c>
      <c r="AE32" s="284">
        <f>payesh!AG162</f>
        <v>0</v>
      </c>
      <c r="AF32" s="284">
        <f>payesh!AG164</f>
        <v>0</v>
      </c>
      <c r="AG32" s="284">
        <f>payesh!AG166</f>
        <v>0</v>
      </c>
      <c r="AH32" s="284">
        <f>payesh!AG168</f>
        <v>0</v>
      </c>
      <c r="AI32" s="284">
        <f>payesh!AG170</f>
        <v>0</v>
      </c>
      <c r="AJ32" s="284">
        <f>payesh!AG172</f>
        <v>0</v>
      </c>
      <c r="AK32" s="287">
        <f>payesh!AG174</f>
        <v>0</v>
      </c>
    </row>
    <row r="33" spans="2:37" ht="18.75" thickBot="1" x14ac:dyDescent="0.3">
      <c r="B33" s="289">
        <f>payesh!AH7</f>
        <v>30</v>
      </c>
      <c r="C33" s="292">
        <f>payesh!AH3</f>
        <v>0</v>
      </c>
      <c r="D33" s="292">
        <f>payesh!AH4</f>
        <v>0</v>
      </c>
      <c r="E33" s="292">
        <f>payesh!AH5</f>
        <v>0</v>
      </c>
      <c r="F33" s="292">
        <f>payesh!AH6</f>
        <v>0</v>
      </c>
      <c r="G33" s="292">
        <f>payesh!AH10</f>
        <v>0</v>
      </c>
      <c r="H33" s="292">
        <f>payesh!AH13</f>
        <v>0</v>
      </c>
      <c r="I33" s="293">
        <f>payesh!AH14</f>
        <v>0</v>
      </c>
      <c r="J33" s="292">
        <f>payesh!AH9</f>
        <v>0</v>
      </c>
      <c r="K33" s="292">
        <f>payesh!AH18</f>
        <v>0</v>
      </c>
      <c r="L33" s="292">
        <f>payesh!AH8</f>
        <v>0</v>
      </c>
      <c r="M33" s="292">
        <f>payesh!AH46</f>
        <v>0</v>
      </c>
      <c r="N33" s="293">
        <f>payesh!AH17</f>
        <v>0</v>
      </c>
      <c r="O33" s="293">
        <f>payesh!AH16</f>
        <v>0</v>
      </c>
      <c r="P33" s="292">
        <f>payesh!AH19</f>
        <v>0</v>
      </c>
      <c r="Q33" s="292">
        <f>payesh!AH20</f>
        <v>0</v>
      </c>
      <c r="R33" s="292">
        <f>payesh!AH21</f>
        <v>0</v>
      </c>
      <c r="S33" s="292">
        <f>payesh!$AH$55</f>
        <v>0</v>
      </c>
      <c r="T33" s="308">
        <f>payesh!AH64</f>
        <v>0</v>
      </c>
      <c r="U33" s="292">
        <f>payesh!$AH$56</f>
        <v>0</v>
      </c>
      <c r="V33" s="308">
        <f>payesh!AH65</f>
        <v>0</v>
      </c>
      <c r="W33" s="292">
        <f>payesh!AH78</f>
        <v>0</v>
      </c>
      <c r="X33" s="292">
        <f>payesh!AH79</f>
        <v>0</v>
      </c>
      <c r="Y33" s="292">
        <f>payesh!$AH$83</f>
        <v>0</v>
      </c>
      <c r="Z33" s="292">
        <f>payesh!$AH$84</f>
        <v>0</v>
      </c>
      <c r="AA33" s="292">
        <f>payesh!AH86</f>
        <v>0</v>
      </c>
      <c r="AB33" s="292">
        <f>payesh!AH156</f>
        <v>0</v>
      </c>
      <c r="AC33" s="292">
        <f>payesh!AH158</f>
        <v>0</v>
      </c>
      <c r="AD33" s="292">
        <f>payesh!AH160</f>
        <v>0</v>
      </c>
      <c r="AE33" s="292">
        <f>payesh!AH162</f>
        <v>0</v>
      </c>
      <c r="AF33" s="292">
        <f>payesh!AH164</f>
        <v>0</v>
      </c>
      <c r="AG33" s="292">
        <f>payesh!AH166</f>
        <v>0</v>
      </c>
      <c r="AH33" s="292">
        <f>payesh!AH168</f>
        <v>0</v>
      </c>
      <c r="AI33" s="292">
        <f>payesh!AH170</f>
        <v>0</v>
      </c>
      <c r="AJ33" s="292">
        <f>payesh!AH172</f>
        <v>0</v>
      </c>
      <c r="AK33" s="295">
        <f>payesh!AH174</f>
        <v>0</v>
      </c>
    </row>
    <row r="34" spans="2:37" ht="18.75" thickBot="1" x14ac:dyDescent="0.3">
      <c r="B34" s="296" t="e">
        <f>payesh!#REF!</f>
        <v>#REF!</v>
      </c>
      <c r="C34" s="284" t="e">
        <f>payesh!#REF!</f>
        <v>#REF!</v>
      </c>
      <c r="D34" s="284" t="e">
        <f>payesh!#REF!</f>
        <v>#REF!</v>
      </c>
      <c r="E34" s="284" t="e">
        <f>payesh!#REF!</f>
        <v>#REF!</v>
      </c>
      <c r="F34" s="284" t="e">
        <f>payesh!#REF!</f>
        <v>#REF!</v>
      </c>
      <c r="G34" s="284" t="e">
        <f>payesh!#REF!</f>
        <v>#REF!</v>
      </c>
      <c r="H34" s="284" t="e">
        <f>payesh!#REF!</f>
        <v>#REF!</v>
      </c>
      <c r="I34" s="285" t="e">
        <f>payesh!#REF!</f>
        <v>#REF!</v>
      </c>
      <c r="J34" s="284" t="e">
        <f>payesh!#REF!</f>
        <v>#REF!</v>
      </c>
      <c r="K34" s="284" t="e">
        <f>payesh!#REF!</f>
        <v>#REF!</v>
      </c>
      <c r="L34" s="284" t="e">
        <f>payesh!#REF!</f>
        <v>#REF!</v>
      </c>
      <c r="M34" s="284" t="e">
        <f>payesh!#REF!</f>
        <v>#REF!</v>
      </c>
      <c r="N34" s="285" t="e">
        <f>payesh!#REF!</f>
        <v>#REF!</v>
      </c>
      <c r="O34" s="285" t="e">
        <f>payesh!#REF!</f>
        <v>#REF!</v>
      </c>
      <c r="P34" s="284" t="e">
        <f>payesh!#REF!</f>
        <v>#REF!</v>
      </c>
      <c r="Q34" s="284" t="e">
        <f>payesh!#REF!</f>
        <v>#REF!</v>
      </c>
      <c r="R34" s="284" t="e">
        <f>payesh!#REF!</f>
        <v>#REF!</v>
      </c>
      <c r="S34" s="284" t="e">
        <f>payesh!#REF!</f>
        <v>#REF!</v>
      </c>
      <c r="T34" s="307" t="e">
        <f>payesh!#REF!</f>
        <v>#REF!</v>
      </c>
      <c r="U34" s="284" t="e">
        <f>payesh!#REF!</f>
        <v>#REF!</v>
      </c>
      <c r="V34" s="307" t="e">
        <f>payesh!#REF!</f>
        <v>#REF!</v>
      </c>
      <c r="W34" s="284" t="e">
        <f>payesh!#REF!</f>
        <v>#REF!</v>
      </c>
      <c r="X34" s="284" t="e">
        <f>payesh!#REF!</f>
        <v>#REF!</v>
      </c>
      <c r="Y34" s="284" t="e">
        <f>payesh!#REF!</f>
        <v>#REF!</v>
      </c>
      <c r="Z34" s="284" t="e">
        <f>payesh!#REF!</f>
        <v>#REF!</v>
      </c>
      <c r="AA34" s="284" t="e">
        <f>payesh!#REF!</f>
        <v>#REF!</v>
      </c>
      <c r="AB34" s="284" t="e">
        <f>payesh!#REF!</f>
        <v>#REF!</v>
      </c>
      <c r="AC34" s="284" t="e">
        <f>payesh!#REF!</f>
        <v>#REF!</v>
      </c>
      <c r="AD34" s="284" t="e">
        <f>payesh!#REF!</f>
        <v>#REF!</v>
      </c>
      <c r="AE34" s="284" t="e">
        <f>payesh!#REF!</f>
        <v>#REF!</v>
      </c>
      <c r="AF34" s="284" t="e">
        <f>payesh!#REF!</f>
        <v>#REF!</v>
      </c>
      <c r="AG34" s="284" t="e">
        <f>payesh!#REF!</f>
        <v>#REF!</v>
      </c>
      <c r="AH34" s="284" t="e">
        <f>payesh!#REF!</f>
        <v>#REF!</v>
      </c>
      <c r="AI34" s="284" t="e">
        <f>payesh!#REF!</f>
        <v>#REF!</v>
      </c>
      <c r="AJ34" s="284" t="e">
        <f>payesh!#REF!</f>
        <v>#REF!</v>
      </c>
      <c r="AK34" s="287" t="e">
        <f>payesh!#REF!</f>
        <v>#REF!</v>
      </c>
    </row>
    <row r="35" spans="2:37" ht="18.75" thickBot="1" x14ac:dyDescent="0.3">
      <c r="B35" s="289" t="e">
        <f>payesh!#REF!</f>
        <v>#REF!</v>
      </c>
      <c r="C35" s="292" t="e">
        <f>payesh!#REF!</f>
        <v>#REF!</v>
      </c>
      <c r="D35" s="292" t="e">
        <f>payesh!#REF!</f>
        <v>#REF!</v>
      </c>
      <c r="E35" s="292" t="e">
        <f>payesh!#REF!</f>
        <v>#REF!</v>
      </c>
      <c r="F35" s="292" t="e">
        <f>payesh!#REF!</f>
        <v>#REF!</v>
      </c>
      <c r="G35" s="292" t="e">
        <f>payesh!#REF!</f>
        <v>#REF!</v>
      </c>
      <c r="H35" s="292" t="e">
        <f>payesh!#REF!</f>
        <v>#REF!</v>
      </c>
      <c r="I35" s="293" t="e">
        <f>payesh!#REF!</f>
        <v>#REF!</v>
      </c>
      <c r="J35" s="292" t="e">
        <f>payesh!#REF!</f>
        <v>#REF!</v>
      </c>
      <c r="K35" s="292" t="e">
        <f>payesh!#REF!</f>
        <v>#REF!</v>
      </c>
      <c r="L35" s="292" t="e">
        <f>payesh!#REF!</f>
        <v>#REF!</v>
      </c>
      <c r="M35" s="292" t="e">
        <f>payesh!#REF!</f>
        <v>#REF!</v>
      </c>
      <c r="N35" s="293" t="e">
        <f>payesh!#REF!</f>
        <v>#REF!</v>
      </c>
      <c r="O35" s="293" t="e">
        <f>payesh!#REF!</f>
        <v>#REF!</v>
      </c>
      <c r="P35" s="292" t="e">
        <f>payesh!#REF!</f>
        <v>#REF!</v>
      </c>
      <c r="Q35" s="292" t="e">
        <f>payesh!#REF!</f>
        <v>#REF!</v>
      </c>
      <c r="R35" s="292" t="e">
        <f>payesh!#REF!</f>
        <v>#REF!</v>
      </c>
      <c r="S35" s="292" t="e">
        <f>payesh!#REF!</f>
        <v>#REF!</v>
      </c>
      <c r="T35" s="308" t="e">
        <f>payesh!#REF!</f>
        <v>#REF!</v>
      </c>
      <c r="U35" s="292" t="e">
        <f>payesh!#REF!</f>
        <v>#REF!</v>
      </c>
      <c r="V35" s="292" t="e">
        <f>payesh!#REF!</f>
        <v>#REF!</v>
      </c>
      <c r="W35" s="292" t="e">
        <f>payesh!#REF!</f>
        <v>#REF!</v>
      </c>
      <c r="X35" s="292" t="e">
        <f>payesh!#REF!</f>
        <v>#REF!</v>
      </c>
      <c r="Y35" s="292" t="e">
        <f>payesh!#REF!</f>
        <v>#REF!</v>
      </c>
      <c r="Z35" s="292" t="e">
        <f>payesh!#REF!</f>
        <v>#REF!</v>
      </c>
      <c r="AA35" s="292" t="e">
        <f>payesh!#REF!</f>
        <v>#REF!</v>
      </c>
      <c r="AB35" s="292" t="e">
        <f>payesh!#REF!</f>
        <v>#REF!</v>
      </c>
      <c r="AC35" s="292" t="e">
        <f>payesh!#REF!</f>
        <v>#REF!</v>
      </c>
      <c r="AD35" s="292" t="e">
        <f>payesh!#REF!</f>
        <v>#REF!</v>
      </c>
      <c r="AE35" s="292" t="e">
        <f>payesh!#REF!</f>
        <v>#REF!</v>
      </c>
      <c r="AF35" s="292" t="e">
        <f>payesh!#REF!</f>
        <v>#REF!</v>
      </c>
      <c r="AG35" s="292" t="e">
        <f>payesh!#REF!</f>
        <v>#REF!</v>
      </c>
      <c r="AH35" s="292" t="e">
        <f>payesh!#REF!</f>
        <v>#REF!</v>
      </c>
      <c r="AI35" s="292" t="e">
        <f>payesh!#REF!</f>
        <v>#REF!</v>
      </c>
      <c r="AJ35" s="292" t="e">
        <f>payesh!#REF!</f>
        <v>#REF!</v>
      </c>
      <c r="AK35" s="295" t="e">
        <f>payesh!#REF!</f>
        <v>#REF!</v>
      </c>
    </row>
    <row r="36" spans="2:37" ht="18.75" thickBot="1" x14ac:dyDescent="0.3">
      <c r="B36" s="296" t="e">
        <f>payesh!#REF!</f>
        <v>#REF!</v>
      </c>
      <c r="C36" s="284" t="e">
        <f>payesh!#REF!</f>
        <v>#REF!</v>
      </c>
      <c r="D36" s="284" t="e">
        <f>payesh!#REF!</f>
        <v>#REF!</v>
      </c>
      <c r="E36" s="284" t="e">
        <f>payesh!#REF!</f>
        <v>#REF!</v>
      </c>
      <c r="F36" s="284" t="e">
        <f>payesh!#REF!</f>
        <v>#REF!</v>
      </c>
      <c r="G36" s="284" t="e">
        <f>payesh!#REF!</f>
        <v>#REF!</v>
      </c>
      <c r="H36" s="284" t="e">
        <f>payesh!#REF!</f>
        <v>#REF!</v>
      </c>
      <c r="I36" s="285" t="e">
        <f>payesh!#REF!</f>
        <v>#REF!</v>
      </c>
      <c r="J36" s="284" t="e">
        <f>payesh!#REF!</f>
        <v>#REF!</v>
      </c>
      <c r="K36" s="284" t="e">
        <f>payesh!#REF!</f>
        <v>#REF!</v>
      </c>
      <c r="L36" s="284" t="e">
        <f>payesh!#REF!</f>
        <v>#REF!</v>
      </c>
      <c r="M36" s="284" t="e">
        <f>payesh!#REF!</f>
        <v>#REF!</v>
      </c>
      <c r="N36" s="285" t="e">
        <f>payesh!#REF!</f>
        <v>#REF!</v>
      </c>
      <c r="O36" s="285" t="e">
        <f>payesh!#REF!</f>
        <v>#REF!</v>
      </c>
      <c r="P36" s="284" t="e">
        <f>payesh!#REF!</f>
        <v>#REF!</v>
      </c>
      <c r="Q36" s="284" t="e">
        <f>payesh!#REF!</f>
        <v>#REF!</v>
      </c>
      <c r="R36" s="284" t="e">
        <f>payesh!#REF!</f>
        <v>#REF!</v>
      </c>
      <c r="S36" s="284" t="e">
        <f>payesh!#REF!</f>
        <v>#REF!</v>
      </c>
      <c r="T36" s="307" t="e">
        <f>payesh!#REF!</f>
        <v>#REF!</v>
      </c>
      <c r="U36" s="284" t="e">
        <f>payesh!#REF!</f>
        <v>#REF!</v>
      </c>
      <c r="V36" s="284" t="e">
        <f>payesh!#REF!</f>
        <v>#REF!</v>
      </c>
      <c r="W36" s="284" t="e">
        <f>payesh!#REF!</f>
        <v>#REF!</v>
      </c>
      <c r="X36" s="284" t="e">
        <f>payesh!#REF!</f>
        <v>#REF!</v>
      </c>
      <c r="Y36" s="284" t="e">
        <f>payesh!#REF!</f>
        <v>#REF!</v>
      </c>
      <c r="Z36" s="284" t="e">
        <f>payesh!#REF!</f>
        <v>#REF!</v>
      </c>
      <c r="AA36" s="284" t="e">
        <f>payesh!#REF!</f>
        <v>#REF!</v>
      </c>
      <c r="AB36" s="284" t="e">
        <f>payesh!#REF!</f>
        <v>#REF!</v>
      </c>
      <c r="AC36" s="284" t="e">
        <f>payesh!#REF!</f>
        <v>#REF!</v>
      </c>
      <c r="AD36" s="284" t="e">
        <f>payesh!#REF!</f>
        <v>#REF!</v>
      </c>
      <c r="AE36" s="284" t="e">
        <f>payesh!#REF!</f>
        <v>#REF!</v>
      </c>
      <c r="AF36" s="284" t="e">
        <f>payesh!#REF!</f>
        <v>#REF!</v>
      </c>
      <c r="AG36" s="284" t="e">
        <f>payesh!#REF!</f>
        <v>#REF!</v>
      </c>
      <c r="AH36" s="284" t="e">
        <f>payesh!#REF!</f>
        <v>#REF!</v>
      </c>
      <c r="AI36" s="284" t="e">
        <f>payesh!#REF!</f>
        <v>#REF!</v>
      </c>
      <c r="AJ36" s="284" t="e">
        <f>payesh!#REF!</f>
        <v>#REF!</v>
      </c>
      <c r="AK36" s="287" t="e">
        <f>payesh!#REF!</f>
        <v>#REF!</v>
      </c>
    </row>
    <row r="37" spans="2:37" ht="18.75" thickBot="1" x14ac:dyDescent="0.3">
      <c r="B37" s="289" t="e">
        <f>payesh!#REF!</f>
        <v>#REF!</v>
      </c>
      <c r="C37" s="292" t="e">
        <f>payesh!#REF!</f>
        <v>#REF!</v>
      </c>
      <c r="D37" s="292" t="e">
        <f>payesh!#REF!</f>
        <v>#REF!</v>
      </c>
      <c r="E37" s="292" t="e">
        <f>payesh!#REF!</f>
        <v>#REF!</v>
      </c>
      <c r="F37" s="292" t="e">
        <f>payesh!#REF!</f>
        <v>#REF!</v>
      </c>
      <c r="G37" s="292" t="e">
        <f>payesh!#REF!</f>
        <v>#REF!</v>
      </c>
      <c r="H37" s="292" t="e">
        <f>payesh!#REF!</f>
        <v>#REF!</v>
      </c>
      <c r="I37" s="293" t="e">
        <f>payesh!#REF!</f>
        <v>#REF!</v>
      </c>
      <c r="J37" s="292" t="e">
        <f>payesh!#REF!</f>
        <v>#REF!</v>
      </c>
      <c r="K37" s="292" t="e">
        <f>payesh!#REF!</f>
        <v>#REF!</v>
      </c>
      <c r="L37" s="292" t="e">
        <f>payesh!#REF!</f>
        <v>#REF!</v>
      </c>
      <c r="M37" s="292" t="e">
        <f>payesh!#REF!</f>
        <v>#REF!</v>
      </c>
      <c r="N37" s="293" t="e">
        <f>payesh!#REF!</f>
        <v>#REF!</v>
      </c>
      <c r="O37" s="292" t="e">
        <f>payesh!#REF!</f>
        <v>#REF!</v>
      </c>
      <c r="P37" s="292" t="e">
        <f>payesh!#REF!</f>
        <v>#REF!</v>
      </c>
      <c r="Q37" s="292" t="e">
        <f>payesh!#REF!</f>
        <v>#REF!</v>
      </c>
      <c r="R37" s="292" t="e">
        <f>payesh!#REF!</f>
        <v>#REF!</v>
      </c>
      <c r="S37" s="292" t="e">
        <f>payesh!#REF!</f>
        <v>#REF!</v>
      </c>
      <c r="T37" s="308" t="e">
        <f>payesh!#REF!</f>
        <v>#REF!</v>
      </c>
      <c r="U37" s="292" t="e">
        <f>payesh!#REF!</f>
        <v>#REF!</v>
      </c>
      <c r="V37" s="292" t="e">
        <f>payesh!#REF!</f>
        <v>#REF!</v>
      </c>
      <c r="W37" s="292" t="e">
        <f>payesh!#REF!</f>
        <v>#REF!</v>
      </c>
      <c r="X37" s="292" t="e">
        <f>payesh!#REF!</f>
        <v>#REF!</v>
      </c>
      <c r="Y37" s="292" t="e">
        <f>payesh!#REF!</f>
        <v>#REF!</v>
      </c>
      <c r="Z37" s="292" t="e">
        <f>payesh!#REF!</f>
        <v>#REF!</v>
      </c>
      <c r="AA37" s="292" t="e">
        <f>payesh!#REF!</f>
        <v>#REF!</v>
      </c>
      <c r="AB37" s="292" t="e">
        <f>payesh!#REF!</f>
        <v>#REF!</v>
      </c>
      <c r="AC37" s="292" t="e">
        <f>payesh!#REF!</f>
        <v>#REF!</v>
      </c>
      <c r="AD37" s="292" t="e">
        <f>payesh!#REF!</f>
        <v>#REF!</v>
      </c>
      <c r="AE37" s="292" t="e">
        <f>payesh!#REF!</f>
        <v>#REF!</v>
      </c>
      <c r="AF37" s="292" t="e">
        <f>payesh!#REF!</f>
        <v>#REF!</v>
      </c>
      <c r="AG37" s="292" t="e">
        <f>payesh!#REF!</f>
        <v>#REF!</v>
      </c>
      <c r="AH37" s="292" t="e">
        <f>payesh!#REF!</f>
        <v>#REF!</v>
      </c>
      <c r="AI37" s="292" t="e">
        <f>payesh!#REF!</f>
        <v>#REF!</v>
      </c>
      <c r="AJ37" s="292" t="e">
        <f>payesh!#REF!</f>
        <v>#REF!</v>
      </c>
      <c r="AK37" s="295" t="e">
        <f>payesh!#REF!</f>
        <v>#REF!</v>
      </c>
    </row>
    <row r="38" spans="2:37" ht="18.75" thickBot="1" x14ac:dyDescent="0.3">
      <c r="B38" s="296" t="e">
        <f>payesh!#REF!</f>
        <v>#REF!</v>
      </c>
      <c r="C38" s="284" t="e">
        <f>payesh!#REF!</f>
        <v>#REF!</v>
      </c>
      <c r="D38" s="284" t="e">
        <f>payesh!#REF!</f>
        <v>#REF!</v>
      </c>
      <c r="E38" s="284" t="e">
        <f>payesh!#REF!</f>
        <v>#REF!</v>
      </c>
      <c r="F38" s="284" t="e">
        <f>payesh!#REF!</f>
        <v>#REF!</v>
      </c>
      <c r="G38" s="284" t="e">
        <f>payesh!#REF!</f>
        <v>#REF!</v>
      </c>
      <c r="H38" s="284" t="e">
        <f>payesh!#REF!</f>
        <v>#REF!</v>
      </c>
      <c r="I38" s="285" t="e">
        <f>payesh!#REF!</f>
        <v>#REF!</v>
      </c>
      <c r="J38" s="284" t="e">
        <f>payesh!#REF!</f>
        <v>#REF!</v>
      </c>
      <c r="K38" s="284" t="e">
        <f>payesh!#REF!</f>
        <v>#REF!</v>
      </c>
      <c r="L38" s="284" t="e">
        <f>payesh!#REF!</f>
        <v>#REF!</v>
      </c>
      <c r="M38" s="284" t="e">
        <f>payesh!#REF!</f>
        <v>#REF!</v>
      </c>
      <c r="N38" s="285" t="e">
        <f>payesh!#REF!</f>
        <v>#REF!</v>
      </c>
      <c r="O38" s="284" t="e">
        <f>payesh!#REF!</f>
        <v>#REF!</v>
      </c>
      <c r="P38" s="284" t="e">
        <f>payesh!#REF!</f>
        <v>#REF!</v>
      </c>
      <c r="Q38" s="284" t="e">
        <f>payesh!#REF!</f>
        <v>#REF!</v>
      </c>
      <c r="R38" s="284" t="e">
        <f>payesh!#REF!</f>
        <v>#REF!</v>
      </c>
      <c r="S38" s="284" t="e">
        <f>payesh!#REF!</f>
        <v>#REF!</v>
      </c>
      <c r="T38" s="307" t="e">
        <f>payesh!#REF!</f>
        <v>#REF!</v>
      </c>
      <c r="U38" s="284" t="e">
        <f>payesh!#REF!</f>
        <v>#REF!</v>
      </c>
      <c r="V38" s="284" t="e">
        <f>payesh!#REF!</f>
        <v>#REF!</v>
      </c>
      <c r="W38" s="284" t="e">
        <f>payesh!#REF!</f>
        <v>#REF!</v>
      </c>
      <c r="X38" s="284" t="e">
        <f>payesh!#REF!</f>
        <v>#REF!</v>
      </c>
      <c r="Y38" s="284" t="e">
        <f>payesh!#REF!</f>
        <v>#REF!</v>
      </c>
      <c r="Z38" s="284" t="e">
        <f>payesh!#REF!</f>
        <v>#REF!</v>
      </c>
      <c r="AA38" s="284" t="e">
        <f>payesh!#REF!</f>
        <v>#REF!</v>
      </c>
      <c r="AB38" s="284" t="e">
        <f>payesh!#REF!</f>
        <v>#REF!</v>
      </c>
      <c r="AC38" s="284" t="e">
        <f>payesh!#REF!</f>
        <v>#REF!</v>
      </c>
      <c r="AD38" s="284" t="e">
        <f>payesh!#REF!</f>
        <v>#REF!</v>
      </c>
      <c r="AE38" s="284" t="e">
        <f>payesh!#REF!</f>
        <v>#REF!</v>
      </c>
      <c r="AF38" s="284" t="e">
        <f>payesh!#REF!</f>
        <v>#REF!</v>
      </c>
      <c r="AG38" s="284" t="e">
        <f>payesh!#REF!</f>
        <v>#REF!</v>
      </c>
      <c r="AH38" s="284" t="e">
        <f>payesh!#REF!</f>
        <v>#REF!</v>
      </c>
      <c r="AI38" s="284" t="e">
        <f>payesh!#REF!</f>
        <v>#REF!</v>
      </c>
      <c r="AJ38" s="284" t="e">
        <f>payesh!#REF!</f>
        <v>#REF!</v>
      </c>
      <c r="AK38" s="287" t="e">
        <f>payesh!#REF!</f>
        <v>#REF!</v>
      </c>
    </row>
    <row r="39" spans="2:37" ht="18.75" thickBot="1" x14ac:dyDescent="0.3">
      <c r="B39" s="289" t="e">
        <f>payesh!#REF!</f>
        <v>#REF!</v>
      </c>
      <c r="C39" s="292" t="e">
        <f>payesh!#REF!</f>
        <v>#REF!</v>
      </c>
      <c r="D39" s="292" t="e">
        <f>payesh!#REF!</f>
        <v>#REF!</v>
      </c>
      <c r="E39" s="292" t="e">
        <f>payesh!#REF!</f>
        <v>#REF!</v>
      </c>
      <c r="F39" s="292" t="e">
        <f>payesh!#REF!</f>
        <v>#REF!</v>
      </c>
      <c r="G39" s="292" t="e">
        <f>payesh!#REF!</f>
        <v>#REF!</v>
      </c>
      <c r="H39" s="292" t="e">
        <f>payesh!#REF!</f>
        <v>#REF!</v>
      </c>
      <c r="I39" s="293" t="e">
        <f>payesh!#REF!</f>
        <v>#REF!</v>
      </c>
      <c r="J39" s="292" t="e">
        <f>payesh!#REF!</f>
        <v>#REF!</v>
      </c>
      <c r="K39" s="292" t="e">
        <f>payesh!#REF!</f>
        <v>#REF!</v>
      </c>
      <c r="L39" s="292" t="e">
        <f>payesh!#REF!</f>
        <v>#REF!</v>
      </c>
      <c r="M39" s="292" t="e">
        <f>payesh!#REF!</f>
        <v>#REF!</v>
      </c>
      <c r="N39" s="293" t="e">
        <f>payesh!#REF!</f>
        <v>#REF!</v>
      </c>
      <c r="O39" s="292" t="e">
        <f>payesh!#REF!</f>
        <v>#REF!</v>
      </c>
      <c r="P39" s="292" t="e">
        <f>payesh!#REF!</f>
        <v>#REF!</v>
      </c>
      <c r="Q39" s="292" t="e">
        <f>payesh!#REF!</f>
        <v>#REF!</v>
      </c>
      <c r="R39" s="292" t="e">
        <f>payesh!#REF!</f>
        <v>#REF!</v>
      </c>
      <c r="S39" s="292" t="e">
        <f>payesh!#REF!</f>
        <v>#REF!</v>
      </c>
      <c r="T39" s="308" t="e">
        <f>payesh!#REF!</f>
        <v>#REF!</v>
      </c>
      <c r="U39" s="292" t="e">
        <f>payesh!#REF!</f>
        <v>#REF!</v>
      </c>
      <c r="V39" s="292" t="e">
        <f>payesh!#REF!</f>
        <v>#REF!</v>
      </c>
      <c r="W39" s="292" t="e">
        <f>payesh!#REF!</f>
        <v>#REF!</v>
      </c>
      <c r="X39" s="292" t="e">
        <f>payesh!#REF!</f>
        <v>#REF!</v>
      </c>
      <c r="Y39" s="292" t="e">
        <f>payesh!#REF!</f>
        <v>#REF!</v>
      </c>
      <c r="Z39" s="292" t="e">
        <f>payesh!#REF!</f>
        <v>#REF!</v>
      </c>
      <c r="AA39" s="292" t="e">
        <f>payesh!#REF!</f>
        <v>#REF!</v>
      </c>
      <c r="AB39" s="292" t="e">
        <f>payesh!#REF!</f>
        <v>#REF!</v>
      </c>
      <c r="AC39" s="292" t="e">
        <f>payesh!#REF!</f>
        <v>#REF!</v>
      </c>
      <c r="AD39" s="292" t="e">
        <f>payesh!#REF!</f>
        <v>#REF!</v>
      </c>
      <c r="AE39" s="292" t="e">
        <f>payesh!#REF!</f>
        <v>#REF!</v>
      </c>
      <c r="AF39" s="292" t="e">
        <f>payesh!#REF!</f>
        <v>#REF!</v>
      </c>
      <c r="AG39" s="292" t="e">
        <f>payesh!#REF!</f>
        <v>#REF!</v>
      </c>
      <c r="AH39" s="292" t="e">
        <f>payesh!#REF!</f>
        <v>#REF!</v>
      </c>
      <c r="AI39" s="292" t="e">
        <f>payesh!#REF!</f>
        <v>#REF!</v>
      </c>
      <c r="AJ39" s="292" t="e">
        <f>payesh!#REF!</f>
        <v>#REF!</v>
      </c>
      <c r="AK39" s="295" t="e">
        <f>payesh!#REF!</f>
        <v>#REF!</v>
      </c>
    </row>
    <row r="40" spans="2:37" ht="18.75" thickBot="1" x14ac:dyDescent="0.3">
      <c r="B40" s="296" t="e">
        <f>payesh!#REF!</f>
        <v>#REF!</v>
      </c>
      <c r="C40" s="284" t="e">
        <f>payesh!#REF!</f>
        <v>#REF!</v>
      </c>
      <c r="D40" s="284" t="e">
        <f>payesh!#REF!</f>
        <v>#REF!</v>
      </c>
      <c r="E40" s="284" t="e">
        <f>payesh!#REF!</f>
        <v>#REF!</v>
      </c>
      <c r="F40" s="284" t="e">
        <f>payesh!#REF!</f>
        <v>#REF!</v>
      </c>
      <c r="G40" s="284" t="e">
        <f>payesh!#REF!</f>
        <v>#REF!</v>
      </c>
      <c r="H40" s="284" t="e">
        <f>payesh!#REF!</f>
        <v>#REF!</v>
      </c>
      <c r="I40" s="285" t="e">
        <f>payesh!#REF!</f>
        <v>#REF!</v>
      </c>
      <c r="J40" s="284" t="e">
        <f>payesh!#REF!</f>
        <v>#REF!</v>
      </c>
      <c r="K40" s="284" t="e">
        <f>payesh!#REF!</f>
        <v>#REF!</v>
      </c>
      <c r="L40" s="284" t="e">
        <f>payesh!#REF!</f>
        <v>#REF!</v>
      </c>
      <c r="M40" s="284" t="e">
        <f>payesh!#REF!</f>
        <v>#REF!</v>
      </c>
      <c r="N40" s="285" t="e">
        <f>payesh!#REF!</f>
        <v>#REF!</v>
      </c>
      <c r="O40" s="284" t="e">
        <f>payesh!#REF!</f>
        <v>#REF!</v>
      </c>
      <c r="P40" s="284" t="e">
        <f>payesh!#REF!</f>
        <v>#REF!</v>
      </c>
      <c r="Q40" s="284" t="e">
        <f>payesh!#REF!</f>
        <v>#REF!</v>
      </c>
      <c r="R40" s="284" t="e">
        <f>payesh!#REF!</f>
        <v>#REF!</v>
      </c>
      <c r="S40" s="284" t="e">
        <f>payesh!#REF!</f>
        <v>#REF!</v>
      </c>
      <c r="T40" s="307" t="e">
        <f>payesh!#REF!</f>
        <v>#REF!</v>
      </c>
      <c r="U40" s="284" t="e">
        <f>payesh!#REF!</f>
        <v>#REF!</v>
      </c>
      <c r="V40" s="284" t="e">
        <f>payesh!#REF!</f>
        <v>#REF!</v>
      </c>
      <c r="W40" s="284" t="e">
        <f>payesh!#REF!</f>
        <v>#REF!</v>
      </c>
      <c r="X40" s="284" t="e">
        <f>payesh!#REF!</f>
        <v>#REF!</v>
      </c>
      <c r="Y40" s="284" t="e">
        <f>payesh!#REF!</f>
        <v>#REF!</v>
      </c>
      <c r="Z40" s="284" t="e">
        <f>payesh!#REF!</f>
        <v>#REF!</v>
      </c>
      <c r="AA40" s="284" t="e">
        <f>payesh!#REF!</f>
        <v>#REF!</v>
      </c>
      <c r="AB40" s="284" t="e">
        <f>payesh!#REF!</f>
        <v>#REF!</v>
      </c>
      <c r="AC40" s="284" t="e">
        <f>payesh!#REF!</f>
        <v>#REF!</v>
      </c>
      <c r="AD40" s="284" t="e">
        <f>payesh!#REF!</f>
        <v>#REF!</v>
      </c>
      <c r="AE40" s="284" t="e">
        <f>payesh!#REF!</f>
        <v>#REF!</v>
      </c>
      <c r="AF40" s="284" t="e">
        <f>payesh!#REF!</f>
        <v>#REF!</v>
      </c>
      <c r="AG40" s="284" t="e">
        <f>payesh!#REF!</f>
        <v>#REF!</v>
      </c>
      <c r="AH40" s="284" t="e">
        <f>payesh!#REF!</f>
        <v>#REF!</v>
      </c>
      <c r="AI40" s="284" t="e">
        <f>payesh!#REF!</f>
        <v>#REF!</v>
      </c>
      <c r="AJ40" s="284" t="e">
        <f>payesh!#REF!</f>
        <v>#REF!</v>
      </c>
      <c r="AK40" s="287" t="e">
        <f>payesh!#REF!</f>
        <v>#REF!</v>
      </c>
    </row>
    <row r="41" spans="2:37" ht="18.75" thickBot="1" x14ac:dyDescent="0.3">
      <c r="B41" s="289" t="e">
        <f>payesh!#REF!</f>
        <v>#REF!</v>
      </c>
      <c r="C41" s="292" t="e">
        <f>payesh!#REF!</f>
        <v>#REF!</v>
      </c>
      <c r="D41" s="292" t="e">
        <f>payesh!#REF!</f>
        <v>#REF!</v>
      </c>
      <c r="E41" s="292" t="e">
        <f>payesh!#REF!</f>
        <v>#REF!</v>
      </c>
      <c r="F41" s="292" t="e">
        <f>payesh!#REF!</f>
        <v>#REF!</v>
      </c>
      <c r="G41" s="292" t="e">
        <f>payesh!#REF!</f>
        <v>#REF!</v>
      </c>
      <c r="H41" s="292" t="e">
        <f>payesh!#REF!</f>
        <v>#REF!</v>
      </c>
      <c r="I41" s="293" t="e">
        <f>payesh!#REF!</f>
        <v>#REF!</v>
      </c>
      <c r="J41" s="292" t="e">
        <f>payesh!#REF!</f>
        <v>#REF!</v>
      </c>
      <c r="K41" s="292" t="e">
        <f>payesh!#REF!</f>
        <v>#REF!</v>
      </c>
      <c r="L41" s="292" t="e">
        <f>payesh!#REF!</f>
        <v>#REF!</v>
      </c>
      <c r="M41" s="292" t="e">
        <f>payesh!#REF!</f>
        <v>#REF!</v>
      </c>
      <c r="N41" s="293" t="e">
        <f>payesh!#REF!</f>
        <v>#REF!</v>
      </c>
      <c r="O41" s="292" t="e">
        <f>payesh!#REF!</f>
        <v>#REF!</v>
      </c>
      <c r="P41" s="292" t="e">
        <f>payesh!#REF!</f>
        <v>#REF!</v>
      </c>
      <c r="Q41" s="292" t="e">
        <f>payesh!#REF!</f>
        <v>#REF!</v>
      </c>
      <c r="R41" s="292" t="e">
        <f>payesh!#REF!</f>
        <v>#REF!</v>
      </c>
      <c r="S41" s="292" t="e">
        <f>payesh!#REF!</f>
        <v>#REF!</v>
      </c>
      <c r="T41" s="308" t="e">
        <f>payesh!#REF!</f>
        <v>#REF!</v>
      </c>
      <c r="U41" s="292" t="e">
        <f>payesh!#REF!</f>
        <v>#REF!</v>
      </c>
      <c r="V41" s="292" t="e">
        <f>payesh!#REF!</f>
        <v>#REF!</v>
      </c>
      <c r="W41" s="292" t="e">
        <f>payesh!#REF!</f>
        <v>#REF!</v>
      </c>
      <c r="X41" s="292" t="e">
        <f>payesh!#REF!</f>
        <v>#REF!</v>
      </c>
      <c r="Y41" s="292" t="e">
        <f>payesh!#REF!</f>
        <v>#REF!</v>
      </c>
      <c r="Z41" s="292" t="e">
        <f>payesh!#REF!</f>
        <v>#REF!</v>
      </c>
      <c r="AA41" s="292" t="e">
        <f>payesh!#REF!</f>
        <v>#REF!</v>
      </c>
      <c r="AB41" s="292" t="e">
        <f>payesh!#REF!</f>
        <v>#REF!</v>
      </c>
      <c r="AC41" s="292" t="e">
        <f>payesh!#REF!</f>
        <v>#REF!</v>
      </c>
      <c r="AD41" s="292" t="e">
        <f>payesh!#REF!</f>
        <v>#REF!</v>
      </c>
      <c r="AE41" s="292" t="e">
        <f>payesh!#REF!</f>
        <v>#REF!</v>
      </c>
      <c r="AF41" s="292" t="e">
        <f>payesh!#REF!</f>
        <v>#REF!</v>
      </c>
      <c r="AG41" s="292" t="e">
        <f>payesh!#REF!</f>
        <v>#REF!</v>
      </c>
      <c r="AH41" s="292" t="e">
        <f>payesh!#REF!</f>
        <v>#REF!</v>
      </c>
      <c r="AI41" s="292" t="e">
        <f>payesh!#REF!</f>
        <v>#REF!</v>
      </c>
      <c r="AJ41" s="292" t="e">
        <f>payesh!#REF!</f>
        <v>#REF!</v>
      </c>
      <c r="AK41" s="295" t="e">
        <f>payesh!#REF!</f>
        <v>#REF!</v>
      </c>
    </row>
    <row r="42" spans="2:37" ht="18.75" thickBot="1" x14ac:dyDescent="0.3">
      <c r="B42" s="296" t="e">
        <f>payesh!#REF!</f>
        <v>#REF!</v>
      </c>
      <c r="C42" s="284" t="e">
        <f>payesh!#REF!</f>
        <v>#REF!</v>
      </c>
      <c r="D42" s="284" t="e">
        <f>payesh!#REF!</f>
        <v>#REF!</v>
      </c>
      <c r="E42" s="284" t="e">
        <f>payesh!#REF!</f>
        <v>#REF!</v>
      </c>
      <c r="F42" s="284" t="e">
        <f>payesh!#REF!</f>
        <v>#REF!</v>
      </c>
      <c r="G42" s="284" t="e">
        <f>payesh!#REF!</f>
        <v>#REF!</v>
      </c>
      <c r="H42" s="284" t="e">
        <f>payesh!#REF!</f>
        <v>#REF!</v>
      </c>
      <c r="I42" s="285" t="e">
        <f>payesh!#REF!</f>
        <v>#REF!</v>
      </c>
      <c r="J42" s="284" t="e">
        <f>payesh!#REF!</f>
        <v>#REF!</v>
      </c>
      <c r="K42" s="284" t="e">
        <f>payesh!#REF!</f>
        <v>#REF!</v>
      </c>
      <c r="L42" s="284" t="e">
        <f>payesh!#REF!</f>
        <v>#REF!</v>
      </c>
      <c r="M42" s="284" t="e">
        <f>payesh!#REF!</f>
        <v>#REF!</v>
      </c>
      <c r="N42" s="285" t="e">
        <f>payesh!#REF!</f>
        <v>#REF!</v>
      </c>
      <c r="O42" s="284" t="e">
        <f>payesh!#REF!</f>
        <v>#REF!</v>
      </c>
      <c r="P42" s="284" t="e">
        <f>payesh!#REF!</f>
        <v>#REF!</v>
      </c>
      <c r="Q42" s="284" t="e">
        <f>payesh!#REF!</f>
        <v>#REF!</v>
      </c>
      <c r="R42" s="284" t="e">
        <f>payesh!#REF!</f>
        <v>#REF!</v>
      </c>
      <c r="S42" s="284" t="e">
        <f>payesh!#REF!</f>
        <v>#REF!</v>
      </c>
      <c r="T42" s="307" t="e">
        <f>payesh!#REF!</f>
        <v>#REF!</v>
      </c>
      <c r="U42" s="284" t="e">
        <f>payesh!#REF!</f>
        <v>#REF!</v>
      </c>
      <c r="V42" s="284" t="e">
        <f>payesh!#REF!</f>
        <v>#REF!</v>
      </c>
      <c r="W42" s="284" t="e">
        <f>payesh!#REF!</f>
        <v>#REF!</v>
      </c>
      <c r="X42" s="284" t="e">
        <f>payesh!#REF!</f>
        <v>#REF!</v>
      </c>
      <c r="Y42" s="284" t="e">
        <f>payesh!#REF!</f>
        <v>#REF!</v>
      </c>
      <c r="Z42" s="284" t="e">
        <f>payesh!#REF!</f>
        <v>#REF!</v>
      </c>
      <c r="AA42" s="284" t="e">
        <f>payesh!#REF!</f>
        <v>#REF!</v>
      </c>
      <c r="AB42" s="284" t="e">
        <f>payesh!#REF!</f>
        <v>#REF!</v>
      </c>
      <c r="AC42" s="284" t="e">
        <f>payesh!#REF!</f>
        <v>#REF!</v>
      </c>
      <c r="AD42" s="284" t="e">
        <f>payesh!#REF!</f>
        <v>#REF!</v>
      </c>
      <c r="AE42" s="284" t="e">
        <f>payesh!#REF!</f>
        <v>#REF!</v>
      </c>
      <c r="AF42" s="284" t="e">
        <f>payesh!#REF!</f>
        <v>#REF!</v>
      </c>
      <c r="AG42" s="284" t="e">
        <f>payesh!#REF!</f>
        <v>#REF!</v>
      </c>
      <c r="AH42" s="284" t="e">
        <f>payesh!#REF!</f>
        <v>#REF!</v>
      </c>
      <c r="AI42" s="284" t="e">
        <f>payesh!#REF!</f>
        <v>#REF!</v>
      </c>
      <c r="AJ42" s="284" t="e">
        <f>payesh!#REF!</f>
        <v>#REF!</v>
      </c>
      <c r="AK42" s="287" t="e">
        <f>payesh!#REF!</f>
        <v>#REF!</v>
      </c>
    </row>
    <row r="43" spans="2:37" ht="18.75" thickBot="1" x14ac:dyDescent="0.3">
      <c r="B43" s="289" t="e">
        <f>payesh!#REF!</f>
        <v>#REF!</v>
      </c>
      <c r="C43" s="292" t="e">
        <f>payesh!#REF!</f>
        <v>#REF!</v>
      </c>
      <c r="D43" s="292" t="e">
        <f>payesh!#REF!</f>
        <v>#REF!</v>
      </c>
      <c r="E43" s="292" t="e">
        <f>payesh!#REF!</f>
        <v>#REF!</v>
      </c>
      <c r="F43" s="292" t="e">
        <f>payesh!#REF!</f>
        <v>#REF!</v>
      </c>
      <c r="G43" s="292" t="e">
        <f>payesh!#REF!</f>
        <v>#REF!</v>
      </c>
      <c r="H43" s="292" t="e">
        <f>payesh!#REF!</f>
        <v>#REF!</v>
      </c>
      <c r="I43" s="293" t="e">
        <f>payesh!#REF!</f>
        <v>#REF!</v>
      </c>
      <c r="J43" s="292" t="e">
        <f>payesh!#REF!</f>
        <v>#REF!</v>
      </c>
      <c r="K43" s="292" t="e">
        <f>payesh!#REF!</f>
        <v>#REF!</v>
      </c>
      <c r="L43" s="292" t="e">
        <f>payesh!#REF!</f>
        <v>#REF!</v>
      </c>
      <c r="M43" s="292" t="e">
        <f>payesh!#REF!</f>
        <v>#REF!</v>
      </c>
      <c r="N43" s="293" t="e">
        <f>payesh!#REF!</f>
        <v>#REF!</v>
      </c>
      <c r="O43" s="292" t="e">
        <f>payesh!#REF!</f>
        <v>#REF!</v>
      </c>
      <c r="P43" s="292" t="e">
        <f>payesh!#REF!</f>
        <v>#REF!</v>
      </c>
      <c r="Q43" s="292" t="e">
        <f>payesh!#REF!</f>
        <v>#REF!</v>
      </c>
      <c r="R43" s="292" t="e">
        <f>payesh!#REF!</f>
        <v>#REF!</v>
      </c>
      <c r="S43" s="292" t="e">
        <f>payesh!#REF!</f>
        <v>#REF!</v>
      </c>
      <c r="T43" s="308" t="e">
        <f>payesh!#REF!</f>
        <v>#REF!</v>
      </c>
      <c r="U43" s="292" t="e">
        <f>payesh!#REF!</f>
        <v>#REF!</v>
      </c>
      <c r="V43" s="292" t="e">
        <f>payesh!#REF!</f>
        <v>#REF!</v>
      </c>
      <c r="W43" s="292" t="e">
        <f>payesh!#REF!</f>
        <v>#REF!</v>
      </c>
      <c r="X43" s="292" t="e">
        <f>payesh!#REF!</f>
        <v>#REF!</v>
      </c>
      <c r="Y43" s="292" t="e">
        <f>payesh!#REF!</f>
        <v>#REF!</v>
      </c>
      <c r="Z43" s="292" t="e">
        <f>payesh!#REF!</f>
        <v>#REF!</v>
      </c>
      <c r="AA43" s="292" t="e">
        <f>payesh!#REF!</f>
        <v>#REF!</v>
      </c>
      <c r="AB43" s="292" t="e">
        <f>payesh!#REF!</f>
        <v>#REF!</v>
      </c>
      <c r="AC43" s="292" t="e">
        <f>payesh!#REF!</f>
        <v>#REF!</v>
      </c>
      <c r="AD43" s="292" t="e">
        <f>payesh!#REF!</f>
        <v>#REF!</v>
      </c>
      <c r="AE43" s="292" t="e">
        <f>payesh!#REF!</f>
        <v>#REF!</v>
      </c>
      <c r="AF43" s="292" t="e">
        <f>payesh!#REF!</f>
        <v>#REF!</v>
      </c>
      <c r="AG43" s="292" t="e">
        <f>payesh!#REF!</f>
        <v>#REF!</v>
      </c>
      <c r="AH43" s="292" t="e">
        <f>payesh!#REF!</f>
        <v>#REF!</v>
      </c>
      <c r="AI43" s="292" t="e">
        <f>payesh!#REF!</f>
        <v>#REF!</v>
      </c>
      <c r="AJ43" s="292" t="e">
        <f>payesh!#REF!</f>
        <v>#REF!</v>
      </c>
      <c r="AK43" s="295" t="e">
        <f>payesh!#REF!</f>
        <v>#REF!</v>
      </c>
    </row>
    <row r="44" spans="2:37" ht="18.75" thickBot="1" x14ac:dyDescent="0.3">
      <c r="B44" s="296" t="e">
        <f>payesh!#REF!</f>
        <v>#REF!</v>
      </c>
      <c r="C44" s="284" t="e">
        <f>payesh!#REF!</f>
        <v>#REF!</v>
      </c>
      <c r="D44" s="284" t="e">
        <f>payesh!#REF!</f>
        <v>#REF!</v>
      </c>
      <c r="E44" s="284" t="e">
        <f>payesh!#REF!</f>
        <v>#REF!</v>
      </c>
      <c r="F44" s="284" t="e">
        <f>payesh!#REF!</f>
        <v>#REF!</v>
      </c>
      <c r="G44" s="284" t="e">
        <f>payesh!#REF!</f>
        <v>#REF!</v>
      </c>
      <c r="H44" s="284" t="e">
        <f>payesh!#REF!</f>
        <v>#REF!</v>
      </c>
      <c r="I44" s="285" t="e">
        <f>payesh!#REF!</f>
        <v>#REF!</v>
      </c>
      <c r="J44" s="284" t="e">
        <f>payesh!#REF!</f>
        <v>#REF!</v>
      </c>
      <c r="K44" s="284" t="e">
        <f>payesh!#REF!</f>
        <v>#REF!</v>
      </c>
      <c r="L44" s="284" t="e">
        <f>payesh!#REF!</f>
        <v>#REF!</v>
      </c>
      <c r="M44" s="284" t="e">
        <f>payesh!#REF!</f>
        <v>#REF!</v>
      </c>
      <c r="N44" s="285" t="e">
        <f>payesh!#REF!</f>
        <v>#REF!</v>
      </c>
      <c r="O44" s="284" t="e">
        <f>payesh!#REF!</f>
        <v>#REF!</v>
      </c>
      <c r="P44" s="284" t="e">
        <f>payesh!#REF!</f>
        <v>#REF!</v>
      </c>
      <c r="Q44" s="284" t="e">
        <f>payesh!#REF!</f>
        <v>#REF!</v>
      </c>
      <c r="R44" s="284" t="e">
        <f>payesh!#REF!</f>
        <v>#REF!</v>
      </c>
      <c r="S44" s="284" t="e">
        <f>payesh!#REF!</f>
        <v>#REF!</v>
      </c>
      <c r="T44" s="307" t="e">
        <f>payesh!#REF!</f>
        <v>#REF!</v>
      </c>
      <c r="U44" s="284" t="e">
        <f>payesh!#REF!</f>
        <v>#REF!</v>
      </c>
      <c r="V44" s="284" t="e">
        <f>payesh!#REF!</f>
        <v>#REF!</v>
      </c>
      <c r="W44" s="284" t="e">
        <f>payesh!#REF!</f>
        <v>#REF!</v>
      </c>
      <c r="X44" s="284" t="e">
        <f>payesh!#REF!</f>
        <v>#REF!</v>
      </c>
      <c r="Y44" s="284" t="e">
        <f>payesh!#REF!</f>
        <v>#REF!</v>
      </c>
      <c r="Z44" s="284" t="e">
        <f>payesh!#REF!</f>
        <v>#REF!</v>
      </c>
      <c r="AA44" s="284" t="e">
        <f>payesh!#REF!</f>
        <v>#REF!</v>
      </c>
      <c r="AB44" s="284" t="e">
        <f>payesh!#REF!</f>
        <v>#REF!</v>
      </c>
      <c r="AC44" s="284" t="e">
        <f>payesh!#REF!</f>
        <v>#REF!</v>
      </c>
      <c r="AD44" s="284" t="e">
        <f>payesh!#REF!</f>
        <v>#REF!</v>
      </c>
      <c r="AE44" s="284" t="e">
        <f>payesh!#REF!</f>
        <v>#REF!</v>
      </c>
      <c r="AF44" s="284" t="e">
        <f>payesh!#REF!</f>
        <v>#REF!</v>
      </c>
      <c r="AG44" s="284" t="e">
        <f>payesh!#REF!</f>
        <v>#REF!</v>
      </c>
      <c r="AH44" s="284" t="e">
        <f>payesh!#REF!</f>
        <v>#REF!</v>
      </c>
      <c r="AI44" s="284" t="e">
        <f>payesh!#REF!</f>
        <v>#REF!</v>
      </c>
      <c r="AJ44" s="284" t="e">
        <f>payesh!#REF!</f>
        <v>#REF!</v>
      </c>
      <c r="AK44" s="287" t="e">
        <f>payesh!#REF!</f>
        <v>#REF!</v>
      </c>
    </row>
    <row r="45" spans="2:37" ht="18.75" thickBot="1" x14ac:dyDescent="0.3">
      <c r="B45" s="289" t="e">
        <f>payesh!#REF!</f>
        <v>#REF!</v>
      </c>
      <c r="C45" s="292" t="e">
        <f>payesh!#REF!</f>
        <v>#REF!</v>
      </c>
      <c r="D45" s="292" t="e">
        <f>payesh!#REF!</f>
        <v>#REF!</v>
      </c>
      <c r="E45" s="292" t="e">
        <f>payesh!#REF!</f>
        <v>#REF!</v>
      </c>
      <c r="F45" s="292" t="e">
        <f>payesh!#REF!</f>
        <v>#REF!</v>
      </c>
      <c r="G45" s="292" t="e">
        <f>payesh!#REF!</f>
        <v>#REF!</v>
      </c>
      <c r="H45" s="292" t="e">
        <f>payesh!#REF!</f>
        <v>#REF!</v>
      </c>
      <c r="I45" s="293" t="e">
        <f>payesh!#REF!</f>
        <v>#REF!</v>
      </c>
      <c r="J45" s="292" t="e">
        <f>payesh!#REF!</f>
        <v>#REF!</v>
      </c>
      <c r="K45" s="292" t="e">
        <f>payesh!#REF!</f>
        <v>#REF!</v>
      </c>
      <c r="L45" s="292" t="e">
        <f>payesh!#REF!</f>
        <v>#REF!</v>
      </c>
      <c r="M45" s="292" t="e">
        <f>payesh!#REF!</f>
        <v>#REF!</v>
      </c>
      <c r="N45" s="293" t="e">
        <f>payesh!#REF!</f>
        <v>#REF!</v>
      </c>
      <c r="O45" s="292" t="e">
        <f>payesh!#REF!</f>
        <v>#REF!</v>
      </c>
      <c r="P45" s="292" t="e">
        <f>payesh!#REF!</f>
        <v>#REF!</v>
      </c>
      <c r="Q45" s="292" t="e">
        <f>payesh!#REF!</f>
        <v>#REF!</v>
      </c>
      <c r="R45" s="292" t="e">
        <f>payesh!#REF!</f>
        <v>#REF!</v>
      </c>
      <c r="S45" s="292" t="e">
        <f>payesh!#REF!</f>
        <v>#REF!</v>
      </c>
      <c r="T45" s="308" t="e">
        <f>payesh!#REF!</f>
        <v>#REF!</v>
      </c>
      <c r="U45" s="292" t="e">
        <f>payesh!#REF!</f>
        <v>#REF!</v>
      </c>
      <c r="V45" s="292" t="e">
        <f>payesh!#REF!</f>
        <v>#REF!</v>
      </c>
      <c r="W45" s="292" t="e">
        <f>payesh!#REF!</f>
        <v>#REF!</v>
      </c>
      <c r="X45" s="292" t="e">
        <f>payesh!#REF!</f>
        <v>#REF!</v>
      </c>
      <c r="Y45" s="292" t="e">
        <f>payesh!#REF!</f>
        <v>#REF!</v>
      </c>
      <c r="Z45" s="292" t="e">
        <f>payesh!#REF!</f>
        <v>#REF!</v>
      </c>
      <c r="AA45" s="292" t="e">
        <f>payesh!#REF!</f>
        <v>#REF!</v>
      </c>
      <c r="AB45" s="292" t="e">
        <f>payesh!#REF!</f>
        <v>#REF!</v>
      </c>
      <c r="AC45" s="292" t="e">
        <f>payesh!#REF!</f>
        <v>#REF!</v>
      </c>
      <c r="AD45" s="292" t="e">
        <f>payesh!#REF!</f>
        <v>#REF!</v>
      </c>
      <c r="AE45" s="292" t="e">
        <f>payesh!#REF!</f>
        <v>#REF!</v>
      </c>
      <c r="AF45" s="292" t="e">
        <f>payesh!#REF!</f>
        <v>#REF!</v>
      </c>
      <c r="AG45" s="292" t="e">
        <f>payesh!#REF!</f>
        <v>#REF!</v>
      </c>
      <c r="AH45" s="292" t="e">
        <f>payesh!#REF!</f>
        <v>#REF!</v>
      </c>
      <c r="AI45" s="292" t="e">
        <f>payesh!#REF!</f>
        <v>#REF!</v>
      </c>
      <c r="AJ45" s="292" t="e">
        <f>payesh!#REF!</f>
        <v>#REF!</v>
      </c>
      <c r="AK45" s="295" t="e">
        <f>payesh!#REF!</f>
        <v>#REF!</v>
      </c>
    </row>
    <row r="46" spans="2:37" ht="18.75" thickBot="1" x14ac:dyDescent="0.3">
      <c r="B46" s="296" t="e">
        <f>payesh!#REF!</f>
        <v>#REF!</v>
      </c>
      <c r="C46" s="284" t="e">
        <f>payesh!#REF!</f>
        <v>#REF!</v>
      </c>
      <c r="D46" s="284" t="e">
        <f>payesh!#REF!</f>
        <v>#REF!</v>
      </c>
      <c r="E46" s="284" t="e">
        <f>payesh!#REF!</f>
        <v>#REF!</v>
      </c>
      <c r="F46" s="284" t="e">
        <f>payesh!#REF!</f>
        <v>#REF!</v>
      </c>
      <c r="G46" s="284" t="e">
        <f>payesh!#REF!</f>
        <v>#REF!</v>
      </c>
      <c r="H46" s="284" t="e">
        <f>payesh!#REF!</f>
        <v>#REF!</v>
      </c>
      <c r="I46" s="285" t="e">
        <f>payesh!#REF!</f>
        <v>#REF!</v>
      </c>
      <c r="J46" s="284" t="e">
        <f>payesh!#REF!</f>
        <v>#REF!</v>
      </c>
      <c r="K46" s="284" t="e">
        <f>payesh!#REF!</f>
        <v>#REF!</v>
      </c>
      <c r="L46" s="284" t="e">
        <f>payesh!#REF!</f>
        <v>#REF!</v>
      </c>
      <c r="M46" s="284" t="e">
        <f>payesh!#REF!</f>
        <v>#REF!</v>
      </c>
      <c r="N46" s="285" t="e">
        <f>payesh!#REF!</f>
        <v>#REF!</v>
      </c>
      <c r="O46" s="284" t="e">
        <f>payesh!#REF!</f>
        <v>#REF!</v>
      </c>
      <c r="P46" s="284" t="e">
        <f>payesh!#REF!</f>
        <v>#REF!</v>
      </c>
      <c r="Q46" s="284" t="e">
        <f>payesh!#REF!</f>
        <v>#REF!</v>
      </c>
      <c r="R46" s="284" t="e">
        <f>payesh!#REF!</f>
        <v>#REF!</v>
      </c>
      <c r="S46" s="284" t="e">
        <f>payesh!#REF!</f>
        <v>#REF!</v>
      </c>
      <c r="T46" s="307" t="e">
        <f>payesh!#REF!</f>
        <v>#REF!</v>
      </c>
      <c r="U46" s="284" t="e">
        <f>payesh!#REF!</f>
        <v>#REF!</v>
      </c>
      <c r="V46" s="284" t="e">
        <f>payesh!#REF!</f>
        <v>#REF!</v>
      </c>
      <c r="W46" s="284" t="e">
        <f>payesh!#REF!</f>
        <v>#REF!</v>
      </c>
      <c r="X46" s="284" t="e">
        <f>payesh!#REF!</f>
        <v>#REF!</v>
      </c>
      <c r="Y46" s="284" t="e">
        <f>payesh!#REF!</f>
        <v>#REF!</v>
      </c>
      <c r="Z46" s="284" t="e">
        <f>payesh!#REF!</f>
        <v>#REF!</v>
      </c>
      <c r="AA46" s="284" t="e">
        <f>payesh!#REF!</f>
        <v>#REF!</v>
      </c>
      <c r="AB46" s="284" t="e">
        <f>payesh!#REF!</f>
        <v>#REF!</v>
      </c>
      <c r="AC46" s="284" t="e">
        <f>payesh!#REF!</f>
        <v>#REF!</v>
      </c>
      <c r="AD46" s="284" t="e">
        <f>payesh!#REF!</f>
        <v>#REF!</v>
      </c>
      <c r="AE46" s="284" t="e">
        <f>payesh!#REF!</f>
        <v>#REF!</v>
      </c>
      <c r="AF46" s="284" t="e">
        <f>payesh!#REF!</f>
        <v>#REF!</v>
      </c>
      <c r="AG46" s="284" t="e">
        <f>payesh!#REF!</f>
        <v>#REF!</v>
      </c>
      <c r="AH46" s="284" t="e">
        <f>payesh!#REF!</f>
        <v>#REF!</v>
      </c>
      <c r="AI46" s="284" t="e">
        <f>payesh!#REF!</f>
        <v>#REF!</v>
      </c>
      <c r="AJ46" s="284" t="e">
        <f>payesh!#REF!</f>
        <v>#REF!</v>
      </c>
      <c r="AK46" s="287" t="e">
        <f>payesh!#REF!</f>
        <v>#REF!</v>
      </c>
    </row>
    <row r="47" spans="2:37" ht="18.75" thickBot="1" x14ac:dyDescent="0.3">
      <c r="B47" s="289" t="e">
        <f>payesh!#REF!</f>
        <v>#REF!</v>
      </c>
      <c r="C47" s="292" t="e">
        <f>payesh!#REF!</f>
        <v>#REF!</v>
      </c>
      <c r="D47" s="292" t="e">
        <f>payesh!#REF!</f>
        <v>#REF!</v>
      </c>
      <c r="E47" s="292" t="e">
        <f>payesh!#REF!</f>
        <v>#REF!</v>
      </c>
      <c r="F47" s="292" t="e">
        <f>payesh!#REF!</f>
        <v>#REF!</v>
      </c>
      <c r="G47" s="292" t="e">
        <f>payesh!#REF!</f>
        <v>#REF!</v>
      </c>
      <c r="H47" s="292" t="e">
        <f>payesh!#REF!</f>
        <v>#REF!</v>
      </c>
      <c r="I47" s="293" t="e">
        <f>payesh!#REF!</f>
        <v>#REF!</v>
      </c>
      <c r="J47" s="292" t="e">
        <f>payesh!#REF!</f>
        <v>#REF!</v>
      </c>
      <c r="K47" s="292" t="e">
        <f>payesh!#REF!</f>
        <v>#REF!</v>
      </c>
      <c r="L47" s="292" t="e">
        <f>payesh!#REF!</f>
        <v>#REF!</v>
      </c>
      <c r="M47" s="292" t="e">
        <f>payesh!#REF!</f>
        <v>#REF!</v>
      </c>
      <c r="N47" s="293" t="e">
        <f>payesh!#REF!</f>
        <v>#REF!</v>
      </c>
      <c r="O47" s="292" t="e">
        <f>payesh!#REF!</f>
        <v>#REF!</v>
      </c>
      <c r="P47" s="292" t="e">
        <f>payesh!#REF!</f>
        <v>#REF!</v>
      </c>
      <c r="Q47" s="292" t="e">
        <f>payesh!#REF!</f>
        <v>#REF!</v>
      </c>
      <c r="R47" s="292" t="e">
        <f>payesh!#REF!</f>
        <v>#REF!</v>
      </c>
      <c r="S47" s="292" t="e">
        <f>payesh!#REF!</f>
        <v>#REF!</v>
      </c>
      <c r="T47" s="308" t="e">
        <f>payesh!#REF!</f>
        <v>#REF!</v>
      </c>
      <c r="U47" s="292" t="e">
        <f>payesh!#REF!</f>
        <v>#REF!</v>
      </c>
      <c r="V47" s="292" t="e">
        <f>payesh!#REF!</f>
        <v>#REF!</v>
      </c>
      <c r="W47" s="292" t="e">
        <f>payesh!#REF!</f>
        <v>#REF!</v>
      </c>
      <c r="X47" s="292" t="e">
        <f>payesh!#REF!</f>
        <v>#REF!</v>
      </c>
      <c r="Y47" s="292" t="e">
        <f>payesh!#REF!</f>
        <v>#REF!</v>
      </c>
      <c r="Z47" s="292" t="e">
        <f>payesh!#REF!</f>
        <v>#REF!</v>
      </c>
      <c r="AA47" s="292" t="e">
        <f>payesh!#REF!</f>
        <v>#REF!</v>
      </c>
      <c r="AB47" s="292" t="e">
        <f>payesh!#REF!</f>
        <v>#REF!</v>
      </c>
      <c r="AC47" s="292" t="e">
        <f>payesh!#REF!</f>
        <v>#REF!</v>
      </c>
      <c r="AD47" s="292" t="e">
        <f>payesh!#REF!</f>
        <v>#REF!</v>
      </c>
      <c r="AE47" s="292" t="e">
        <f>payesh!#REF!</f>
        <v>#REF!</v>
      </c>
      <c r="AF47" s="292" t="e">
        <f>payesh!#REF!</f>
        <v>#REF!</v>
      </c>
      <c r="AG47" s="292" t="e">
        <f>payesh!#REF!</f>
        <v>#REF!</v>
      </c>
      <c r="AH47" s="292" t="e">
        <f>payesh!#REF!</f>
        <v>#REF!</v>
      </c>
      <c r="AI47" s="292" t="e">
        <f>payesh!#REF!</f>
        <v>#REF!</v>
      </c>
      <c r="AJ47" s="292" t="e">
        <f>payesh!#REF!</f>
        <v>#REF!</v>
      </c>
      <c r="AK47" s="295" t="e">
        <f>payesh!#REF!</f>
        <v>#REF!</v>
      </c>
    </row>
    <row r="48" spans="2:37" ht="18.75" thickBot="1" x14ac:dyDescent="0.3">
      <c r="B48" s="296" t="e">
        <f>payesh!#REF!</f>
        <v>#REF!</v>
      </c>
      <c r="C48" s="284" t="e">
        <f>payesh!#REF!</f>
        <v>#REF!</v>
      </c>
      <c r="D48" s="284" t="e">
        <f>payesh!#REF!</f>
        <v>#REF!</v>
      </c>
      <c r="E48" s="284" t="e">
        <f>payesh!#REF!</f>
        <v>#REF!</v>
      </c>
      <c r="F48" s="284" t="e">
        <f>payesh!#REF!</f>
        <v>#REF!</v>
      </c>
      <c r="G48" s="284" t="e">
        <f>payesh!#REF!</f>
        <v>#REF!</v>
      </c>
      <c r="H48" s="284" t="e">
        <f>payesh!#REF!</f>
        <v>#REF!</v>
      </c>
      <c r="I48" s="285" t="e">
        <f>payesh!#REF!</f>
        <v>#REF!</v>
      </c>
      <c r="J48" s="284" t="e">
        <f>payesh!#REF!</f>
        <v>#REF!</v>
      </c>
      <c r="K48" s="284" t="e">
        <f>payesh!#REF!</f>
        <v>#REF!</v>
      </c>
      <c r="L48" s="284" t="e">
        <f>payesh!#REF!</f>
        <v>#REF!</v>
      </c>
      <c r="M48" s="284" t="e">
        <f>payesh!#REF!</f>
        <v>#REF!</v>
      </c>
      <c r="N48" s="285" t="e">
        <f>payesh!#REF!</f>
        <v>#REF!</v>
      </c>
      <c r="O48" s="284" t="e">
        <f>payesh!#REF!</f>
        <v>#REF!</v>
      </c>
      <c r="P48" s="284" t="e">
        <f>payesh!#REF!</f>
        <v>#REF!</v>
      </c>
      <c r="Q48" s="284" t="e">
        <f>payesh!#REF!</f>
        <v>#REF!</v>
      </c>
      <c r="R48" s="284" t="e">
        <f>payesh!#REF!</f>
        <v>#REF!</v>
      </c>
      <c r="S48" s="284" t="e">
        <f>payesh!#REF!</f>
        <v>#REF!</v>
      </c>
      <c r="T48" s="307" t="e">
        <f>payesh!#REF!</f>
        <v>#REF!</v>
      </c>
      <c r="U48" s="284" t="e">
        <f>payesh!#REF!</f>
        <v>#REF!</v>
      </c>
      <c r="V48" s="284" t="e">
        <f>payesh!#REF!</f>
        <v>#REF!</v>
      </c>
      <c r="W48" s="284" t="e">
        <f>payesh!#REF!</f>
        <v>#REF!</v>
      </c>
      <c r="X48" s="284" t="e">
        <f>payesh!#REF!</f>
        <v>#REF!</v>
      </c>
      <c r="Y48" s="284" t="e">
        <f>payesh!#REF!</f>
        <v>#REF!</v>
      </c>
      <c r="Z48" s="284" t="e">
        <f>payesh!#REF!</f>
        <v>#REF!</v>
      </c>
      <c r="AA48" s="284" t="e">
        <f>payesh!#REF!</f>
        <v>#REF!</v>
      </c>
      <c r="AB48" s="284" t="e">
        <f>payesh!#REF!</f>
        <v>#REF!</v>
      </c>
      <c r="AC48" s="284" t="e">
        <f>payesh!#REF!</f>
        <v>#REF!</v>
      </c>
      <c r="AD48" s="284" t="e">
        <f>payesh!#REF!</f>
        <v>#REF!</v>
      </c>
      <c r="AE48" s="284" t="e">
        <f>payesh!#REF!</f>
        <v>#REF!</v>
      </c>
      <c r="AF48" s="284" t="e">
        <f>payesh!#REF!</f>
        <v>#REF!</v>
      </c>
      <c r="AG48" s="284" t="e">
        <f>payesh!#REF!</f>
        <v>#REF!</v>
      </c>
      <c r="AH48" s="284" t="e">
        <f>payesh!#REF!</f>
        <v>#REF!</v>
      </c>
      <c r="AI48" s="284" t="e">
        <f>payesh!#REF!</f>
        <v>#REF!</v>
      </c>
      <c r="AJ48" s="284" t="e">
        <f>payesh!#REF!</f>
        <v>#REF!</v>
      </c>
      <c r="AK48" s="287" t="e">
        <f>payesh!#REF!</f>
        <v>#REF!</v>
      </c>
    </row>
    <row r="49" spans="2:37" ht="18.75" thickBot="1" x14ac:dyDescent="0.3">
      <c r="B49" s="289" t="e">
        <f>payesh!#REF!</f>
        <v>#REF!</v>
      </c>
      <c r="C49" s="292" t="e">
        <f>payesh!#REF!</f>
        <v>#REF!</v>
      </c>
      <c r="D49" s="292" t="e">
        <f>payesh!#REF!</f>
        <v>#REF!</v>
      </c>
      <c r="E49" s="292" t="e">
        <f>payesh!#REF!</f>
        <v>#REF!</v>
      </c>
      <c r="F49" s="292" t="e">
        <f>payesh!#REF!</f>
        <v>#REF!</v>
      </c>
      <c r="G49" s="292" t="e">
        <f>payesh!#REF!</f>
        <v>#REF!</v>
      </c>
      <c r="H49" s="292" t="e">
        <f>payesh!#REF!</f>
        <v>#REF!</v>
      </c>
      <c r="I49" s="293" t="e">
        <f>payesh!#REF!</f>
        <v>#REF!</v>
      </c>
      <c r="J49" s="292" t="e">
        <f>payesh!#REF!</f>
        <v>#REF!</v>
      </c>
      <c r="K49" s="292" t="e">
        <f>payesh!#REF!</f>
        <v>#REF!</v>
      </c>
      <c r="L49" s="292" t="e">
        <f>payesh!#REF!</f>
        <v>#REF!</v>
      </c>
      <c r="M49" s="292" t="e">
        <f>payesh!#REF!</f>
        <v>#REF!</v>
      </c>
      <c r="N49" s="293" t="e">
        <f>payesh!#REF!</f>
        <v>#REF!</v>
      </c>
      <c r="O49" s="292" t="e">
        <f>payesh!#REF!</f>
        <v>#REF!</v>
      </c>
      <c r="P49" s="292" t="e">
        <f>payesh!#REF!</f>
        <v>#REF!</v>
      </c>
      <c r="Q49" s="292" t="e">
        <f>payesh!#REF!</f>
        <v>#REF!</v>
      </c>
      <c r="R49" s="292" t="e">
        <f>payesh!#REF!</f>
        <v>#REF!</v>
      </c>
      <c r="S49" s="292" t="e">
        <f>payesh!#REF!</f>
        <v>#REF!</v>
      </c>
      <c r="T49" s="308" t="e">
        <f>payesh!#REF!</f>
        <v>#REF!</v>
      </c>
      <c r="U49" s="292" t="e">
        <f>payesh!#REF!</f>
        <v>#REF!</v>
      </c>
      <c r="V49" s="292" t="e">
        <f>payesh!#REF!</f>
        <v>#REF!</v>
      </c>
      <c r="W49" s="292" t="e">
        <f>payesh!#REF!</f>
        <v>#REF!</v>
      </c>
      <c r="X49" s="292" t="e">
        <f>payesh!#REF!</f>
        <v>#REF!</v>
      </c>
      <c r="Y49" s="292" t="e">
        <f>payesh!#REF!</f>
        <v>#REF!</v>
      </c>
      <c r="Z49" s="292" t="e">
        <f>payesh!#REF!</f>
        <v>#REF!</v>
      </c>
      <c r="AA49" s="292" t="e">
        <f>payesh!#REF!</f>
        <v>#REF!</v>
      </c>
      <c r="AB49" s="292" t="e">
        <f>payesh!#REF!</f>
        <v>#REF!</v>
      </c>
      <c r="AC49" s="292" t="e">
        <f>payesh!#REF!</f>
        <v>#REF!</v>
      </c>
      <c r="AD49" s="292" t="e">
        <f>payesh!#REF!</f>
        <v>#REF!</v>
      </c>
      <c r="AE49" s="292" t="e">
        <f>payesh!#REF!</f>
        <v>#REF!</v>
      </c>
      <c r="AF49" s="292" t="e">
        <f>payesh!#REF!</f>
        <v>#REF!</v>
      </c>
      <c r="AG49" s="292" t="e">
        <f>payesh!#REF!</f>
        <v>#REF!</v>
      </c>
      <c r="AH49" s="292" t="e">
        <f>payesh!#REF!</f>
        <v>#REF!</v>
      </c>
      <c r="AI49" s="292" t="e">
        <f>payesh!#REF!</f>
        <v>#REF!</v>
      </c>
      <c r="AJ49" s="292" t="e">
        <f>payesh!#REF!</f>
        <v>#REF!</v>
      </c>
      <c r="AK49" s="295" t="e">
        <f>payesh!#REF!</f>
        <v>#REF!</v>
      </c>
    </row>
    <row r="50" spans="2:37" ht="18.75" thickBot="1" x14ac:dyDescent="0.3">
      <c r="B50" s="296" t="e">
        <f>payesh!#REF!</f>
        <v>#REF!</v>
      </c>
      <c r="C50" s="284" t="e">
        <f>payesh!#REF!</f>
        <v>#REF!</v>
      </c>
      <c r="D50" s="284" t="e">
        <f>payesh!#REF!</f>
        <v>#REF!</v>
      </c>
      <c r="E50" s="284" t="e">
        <f>payesh!#REF!</f>
        <v>#REF!</v>
      </c>
      <c r="F50" s="284" t="e">
        <f>payesh!#REF!</f>
        <v>#REF!</v>
      </c>
      <c r="G50" s="284" t="e">
        <f>payesh!#REF!</f>
        <v>#REF!</v>
      </c>
      <c r="H50" s="284" t="e">
        <f>payesh!#REF!</f>
        <v>#REF!</v>
      </c>
      <c r="I50" s="285" t="e">
        <f>payesh!#REF!</f>
        <v>#REF!</v>
      </c>
      <c r="J50" s="284" t="e">
        <f>payesh!#REF!</f>
        <v>#REF!</v>
      </c>
      <c r="K50" s="284" t="e">
        <f>payesh!#REF!</f>
        <v>#REF!</v>
      </c>
      <c r="L50" s="284" t="e">
        <f>payesh!#REF!</f>
        <v>#REF!</v>
      </c>
      <c r="M50" s="284" t="e">
        <f>payesh!#REF!</f>
        <v>#REF!</v>
      </c>
      <c r="N50" s="285" t="e">
        <f>payesh!#REF!</f>
        <v>#REF!</v>
      </c>
      <c r="O50" s="284" t="e">
        <f>payesh!#REF!</f>
        <v>#REF!</v>
      </c>
      <c r="P50" s="284" t="e">
        <f>payesh!#REF!</f>
        <v>#REF!</v>
      </c>
      <c r="Q50" s="284" t="e">
        <f>payesh!#REF!</f>
        <v>#REF!</v>
      </c>
      <c r="R50" s="284" t="e">
        <f>payesh!#REF!</f>
        <v>#REF!</v>
      </c>
      <c r="S50" s="284" t="e">
        <f>payesh!#REF!</f>
        <v>#REF!</v>
      </c>
      <c r="T50" s="307" t="e">
        <f>payesh!#REF!</f>
        <v>#REF!</v>
      </c>
      <c r="U50" s="284" t="e">
        <f>payesh!#REF!</f>
        <v>#REF!</v>
      </c>
      <c r="V50" s="284" t="e">
        <f>payesh!#REF!</f>
        <v>#REF!</v>
      </c>
      <c r="W50" s="284" t="e">
        <f>payesh!#REF!</f>
        <v>#REF!</v>
      </c>
      <c r="X50" s="284" t="e">
        <f>payesh!#REF!</f>
        <v>#REF!</v>
      </c>
      <c r="Y50" s="284" t="e">
        <f>payesh!#REF!</f>
        <v>#REF!</v>
      </c>
      <c r="Z50" s="284" t="e">
        <f>payesh!#REF!</f>
        <v>#REF!</v>
      </c>
      <c r="AA50" s="284" t="e">
        <f>payesh!#REF!</f>
        <v>#REF!</v>
      </c>
      <c r="AB50" s="284" t="e">
        <f>payesh!#REF!</f>
        <v>#REF!</v>
      </c>
      <c r="AC50" s="284" t="e">
        <f>payesh!#REF!</f>
        <v>#REF!</v>
      </c>
      <c r="AD50" s="284" t="e">
        <f>payesh!#REF!</f>
        <v>#REF!</v>
      </c>
      <c r="AE50" s="284" t="e">
        <f>payesh!#REF!</f>
        <v>#REF!</v>
      </c>
      <c r="AF50" s="284" t="e">
        <f>payesh!#REF!</f>
        <v>#REF!</v>
      </c>
      <c r="AG50" s="284" t="e">
        <f>payesh!#REF!</f>
        <v>#REF!</v>
      </c>
      <c r="AH50" s="284" t="e">
        <f>payesh!#REF!</f>
        <v>#REF!</v>
      </c>
      <c r="AI50" s="284" t="e">
        <f>payesh!#REF!</f>
        <v>#REF!</v>
      </c>
      <c r="AJ50" s="284" t="e">
        <f>payesh!#REF!</f>
        <v>#REF!</v>
      </c>
      <c r="AK50" s="287" t="e">
        <f>payesh!#REF!</f>
        <v>#REF!</v>
      </c>
    </row>
    <row r="51" spans="2:37" ht="18.75" thickBot="1" x14ac:dyDescent="0.3">
      <c r="B51" s="289" t="e">
        <f>payesh!#REF!</f>
        <v>#REF!</v>
      </c>
      <c r="C51" s="292" t="e">
        <f>payesh!#REF!</f>
        <v>#REF!</v>
      </c>
      <c r="D51" s="292" t="e">
        <f>payesh!#REF!</f>
        <v>#REF!</v>
      </c>
      <c r="E51" s="292" t="e">
        <f>payesh!#REF!</f>
        <v>#REF!</v>
      </c>
      <c r="F51" s="292" t="e">
        <f>payesh!#REF!</f>
        <v>#REF!</v>
      </c>
      <c r="G51" s="292" t="e">
        <f>payesh!#REF!</f>
        <v>#REF!</v>
      </c>
      <c r="H51" s="292" t="e">
        <f>payesh!#REF!</f>
        <v>#REF!</v>
      </c>
      <c r="I51" s="293" t="e">
        <f>payesh!#REF!</f>
        <v>#REF!</v>
      </c>
      <c r="J51" s="292" t="e">
        <f>payesh!#REF!</f>
        <v>#REF!</v>
      </c>
      <c r="K51" s="292" t="e">
        <f>payesh!#REF!</f>
        <v>#REF!</v>
      </c>
      <c r="L51" s="292" t="e">
        <f>payesh!#REF!</f>
        <v>#REF!</v>
      </c>
      <c r="M51" s="292" t="e">
        <f>payesh!#REF!</f>
        <v>#REF!</v>
      </c>
      <c r="N51" s="293" t="e">
        <f>payesh!#REF!</f>
        <v>#REF!</v>
      </c>
      <c r="O51" s="292" t="e">
        <f>payesh!#REF!</f>
        <v>#REF!</v>
      </c>
      <c r="P51" s="292" t="e">
        <f>payesh!#REF!</f>
        <v>#REF!</v>
      </c>
      <c r="Q51" s="292" t="e">
        <f>payesh!#REF!</f>
        <v>#REF!</v>
      </c>
      <c r="R51" s="292" t="e">
        <f>payesh!#REF!</f>
        <v>#REF!</v>
      </c>
      <c r="S51" s="292" t="e">
        <f>payesh!#REF!</f>
        <v>#REF!</v>
      </c>
      <c r="T51" s="308" t="e">
        <f>payesh!#REF!</f>
        <v>#REF!</v>
      </c>
      <c r="U51" s="292" t="e">
        <f>payesh!#REF!</f>
        <v>#REF!</v>
      </c>
      <c r="V51" s="292" t="e">
        <f>payesh!#REF!</f>
        <v>#REF!</v>
      </c>
      <c r="W51" s="292" t="e">
        <f>payesh!#REF!</f>
        <v>#REF!</v>
      </c>
      <c r="X51" s="292" t="e">
        <f>payesh!#REF!</f>
        <v>#REF!</v>
      </c>
      <c r="Y51" s="292" t="e">
        <f>payesh!#REF!</f>
        <v>#REF!</v>
      </c>
      <c r="Z51" s="292" t="e">
        <f>payesh!#REF!</f>
        <v>#REF!</v>
      </c>
      <c r="AA51" s="292" t="e">
        <f>payesh!#REF!</f>
        <v>#REF!</v>
      </c>
      <c r="AB51" s="292" t="e">
        <f>payesh!#REF!</f>
        <v>#REF!</v>
      </c>
      <c r="AC51" s="292" t="e">
        <f>payesh!#REF!</f>
        <v>#REF!</v>
      </c>
      <c r="AD51" s="292" t="e">
        <f>payesh!#REF!</f>
        <v>#REF!</v>
      </c>
      <c r="AE51" s="292" t="e">
        <f>payesh!#REF!</f>
        <v>#REF!</v>
      </c>
      <c r="AF51" s="292" t="e">
        <f>payesh!#REF!</f>
        <v>#REF!</v>
      </c>
      <c r="AG51" s="292" t="e">
        <f>payesh!#REF!</f>
        <v>#REF!</v>
      </c>
      <c r="AH51" s="292" t="e">
        <f>payesh!#REF!</f>
        <v>#REF!</v>
      </c>
      <c r="AI51" s="292" t="e">
        <f>payesh!#REF!</f>
        <v>#REF!</v>
      </c>
      <c r="AJ51" s="292" t="e">
        <f>payesh!#REF!</f>
        <v>#REF!</v>
      </c>
      <c r="AK51" s="295" t="e">
        <f>payesh!#REF!</f>
        <v>#REF!</v>
      </c>
    </row>
    <row r="52" spans="2:37" ht="18.75" thickBot="1" x14ac:dyDescent="0.3">
      <c r="B52" s="296" t="e">
        <f>payesh!#REF!</f>
        <v>#REF!</v>
      </c>
      <c r="C52" s="284" t="e">
        <f>payesh!#REF!</f>
        <v>#REF!</v>
      </c>
      <c r="D52" s="284" t="e">
        <f>payesh!#REF!</f>
        <v>#REF!</v>
      </c>
      <c r="E52" s="284" t="e">
        <f>payesh!#REF!</f>
        <v>#REF!</v>
      </c>
      <c r="F52" s="284" t="e">
        <f>payesh!#REF!</f>
        <v>#REF!</v>
      </c>
      <c r="G52" s="284" t="e">
        <f>payesh!#REF!</f>
        <v>#REF!</v>
      </c>
      <c r="H52" s="284" t="e">
        <f>payesh!#REF!</f>
        <v>#REF!</v>
      </c>
      <c r="I52" s="285" t="e">
        <f>payesh!#REF!</f>
        <v>#REF!</v>
      </c>
      <c r="J52" s="284" t="e">
        <f>payesh!#REF!</f>
        <v>#REF!</v>
      </c>
      <c r="K52" s="284" t="e">
        <f>payesh!#REF!</f>
        <v>#REF!</v>
      </c>
      <c r="L52" s="284" t="e">
        <f>payesh!#REF!</f>
        <v>#REF!</v>
      </c>
      <c r="M52" s="284" t="e">
        <f>payesh!#REF!</f>
        <v>#REF!</v>
      </c>
      <c r="N52" s="285" t="e">
        <f>payesh!#REF!</f>
        <v>#REF!</v>
      </c>
      <c r="O52" s="284" t="e">
        <f>payesh!#REF!</f>
        <v>#REF!</v>
      </c>
      <c r="P52" s="284" t="e">
        <f>payesh!#REF!</f>
        <v>#REF!</v>
      </c>
      <c r="Q52" s="284" t="e">
        <f>payesh!#REF!</f>
        <v>#REF!</v>
      </c>
      <c r="R52" s="284" t="e">
        <f>payesh!#REF!</f>
        <v>#REF!</v>
      </c>
      <c r="S52" s="284" t="e">
        <f>payesh!#REF!</f>
        <v>#REF!</v>
      </c>
      <c r="T52" s="307" t="e">
        <f>payesh!#REF!</f>
        <v>#REF!</v>
      </c>
      <c r="U52" s="284" t="e">
        <f>payesh!#REF!</f>
        <v>#REF!</v>
      </c>
      <c r="V52" s="284" t="e">
        <f>payesh!#REF!</f>
        <v>#REF!</v>
      </c>
      <c r="W52" s="284" t="e">
        <f>payesh!#REF!</f>
        <v>#REF!</v>
      </c>
      <c r="X52" s="284" t="e">
        <f>payesh!#REF!</f>
        <v>#REF!</v>
      </c>
      <c r="Y52" s="284" t="e">
        <f>payesh!#REF!</f>
        <v>#REF!</v>
      </c>
      <c r="Z52" s="284" t="e">
        <f>payesh!#REF!</f>
        <v>#REF!</v>
      </c>
      <c r="AA52" s="284" t="e">
        <f>payesh!#REF!</f>
        <v>#REF!</v>
      </c>
      <c r="AB52" s="284" t="e">
        <f>payesh!#REF!</f>
        <v>#REF!</v>
      </c>
      <c r="AC52" s="284" t="e">
        <f>payesh!#REF!</f>
        <v>#REF!</v>
      </c>
      <c r="AD52" s="284" t="e">
        <f>payesh!#REF!</f>
        <v>#REF!</v>
      </c>
      <c r="AE52" s="284" t="e">
        <f>payesh!#REF!</f>
        <v>#REF!</v>
      </c>
      <c r="AF52" s="284" t="e">
        <f>payesh!#REF!</f>
        <v>#REF!</v>
      </c>
      <c r="AG52" s="284" t="e">
        <f>payesh!#REF!</f>
        <v>#REF!</v>
      </c>
      <c r="AH52" s="284" t="e">
        <f>payesh!#REF!</f>
        <v>#REF!</v>
      </c>
      <c r="AI52" s="284" t="e">
        <f>payesh!#REF!</f>
        <v>#REF!</v>
      </c>
      <c r="AJ52" s="284" t="e">
        <f>payesh!#REF!</f>
        <v>#REF!</v>
      </c>
      <c r="AK52" s="287" t="e">
        <f>payesh!#REF!</f>
        <v>#REF!</v>
      </c>
    </row>
    <row r="53" spans="2:37" ht="18.75" thickBot="1" x14ac:dyDescent="0.3">
      <c r="B53" s="289" t="e">
        <f>payesh!#REF!</f>
        <v>#REF!</v>
      </c>
      <c r="C53" s="292" t="e">
        <f>payesh!#REF!</f>
        <v>#REF!</v>
      </c>
      <c r="D53" s="292" t="e">
        <f>payesh!#REF!</f>
        <v>#REF!</v>
      </c>
      <c r="E53" s="292" t="e">
        <f>payesh!#REF!</f>
        <v>#REF!</v>
      </c>
      <c r="F53" s="292" t="e">
        <f>payesh!#REF!</f>
        <v>#REF!</v>
      </c>
      <c r="G53" s="292" t="e">
        <f>payesh!#REF!</f>
        <v>#REF!</v>
      </c>
      <c r="H53" s="292" t="e">
        <f>payesh!#REF!</f>
        <v>#REF!</v>
      </c>
      <c r="I53" s="293" t="e">
        <f>payesh!#REF!</f>
        <v>#REF!</v>
      </c>
      <c r="J53" s="292" t="e">
        <f>payesh!#REF!</f>
        <v>#REF!</v>
      </c>
      <c r="K53" s="292" t="e">
        <f>payesh!#REF!</f>
        <v>#REF!</v>
      </c>
      <c r="L53" s="292" t="e">
        <f>payesh!#REF!</f>
        <v>#REF!</v>
      </c>
      <c r="M53" s="292" t="e">
        <f>payesh!#REF!</f>
        <v>#REF!</v>
      </c>
      <c r="N53" s="293" t="e">
        <f>payesh!#REF!</f>
        <v>#REF!</v>
      </c>
      <c r="O53" s="292" t="e">
        <f>payesh!#REF!</f>
        <v>#REF!</v>
      </c>
      <c r="P53" s="292" t="e">
        <f>payesh!#REF!</f>
        <v>#REF!</v>
      </c>
      <c r="Q53" s="292" t="e">
        <f>payesh!#REF!</f>
        <v>#REF!</v>
      </c>
      <c r="R53" s="292" t="e">
        <f>payesh!#REF!</f>
        <v>#REF!</v>
      </c>
      <c r="S53" s="292" t="e">
        <f>payesh!#REF!</f>
        <v>#REF!</v>
      </c>
      <c r="T53" s="308" t="e">
        <f>payesh!#REF!</f>
        <v>#REF!</v>
      </c>
      <c r="U53" s="292" t="e">
        <f>payesh!#REF!</f>
        <v>#REF!</v>
      </c>
      <c r="V53" s="292" t="e">
        <f>payesh!#REF!</f>
        <v>#REF!</v>
      </c>
      <c r="W53" s="292" t="e">
        <f>payesh!#REF!</f>
        <v>#REF!</v>
      </c>
      <c r="X53" s="292" t="e">
        <f>payesh!#REF!</f>
        <v>#REF!</v>
      </c>
      <c r="Y53" s="292" t="e">
        <f>payesh!#REF!</f>
        <v>#REF!</v>
      </c>
      <c r="Z53" s="292" t="e">
        <f>payesh!#REF!</f>
        <v>#REF!</v>
      </c>
      <c r="AA53" s="292" t="e">
        <f>payesh!#REF!</f>
        <v>#REF!</v>
      </c>
      <c r="AB53" s="292" t="e">
        <f>payesh!#REF!</f>
        <v>#REF!</v>
      </c>
      <c r="AC53" s="292" t="e">
        <f>payesh!#REF!</f>
        <v>#REF!</v>
      </c>
      <c r="AD53" s="292" t="e">
        <f>payesh!#REF!</f>
        <v>#REF!</v>
      </c>
      <c r="AE53" s="292" t="e">
        <f>payesh!#REF!</f>
        <v>#REF!</v>
      </c>
      <c r="AF53" s="292" t="e">
        <f>payesh!#REF!</f>
        <v>#REF!</v>
      </c>
      <c r="AG53" s="292" t="e">
        <f>payesh!#REF!</f>
        <v>#REF!</v>
      </c>
      <c r="AH53" s="292" t="e">
        <f>payesh!#REF!</f>
        <v>#REF!</v>
      </c>
      <c r="AI53" s="292" t="e">
        <f>payesh!#REF!</f>
        <v>#REF!</v>
      </c>
      <c r="AJ53" s="292" t="e">
        <f>payesh!#REF!</f>
        <v>#REF!</v>
      </c>
      <c r="AK53" s="295" t="e">
        <f>payesh!#REF!</f>
        <v>#REF!</v>
      </c>
    </row>
    <row r="54" spans="2:37" ht="18.75" thickBot="1" x14ac:dyDescent="0.3">
      <c r="B54" s="296" t="e">
        <f>payesh!#REF!</f>
        <v>#REF!</v>
      </c>
      <c r="C54" s="284" t="e">
        <f>payesh!#REF!</f>
        <v>#REF!</v>
      </c>
      <c r="D54" s="284" t="e">
        <f>payesh!#REF!</f>
        <v>#REF!</v>
      </c>
      <c r="E54" s="284" t="e">
        <f>payesh!#REF!</f>
        <v>#REF!</v>
      </c>
      <c r="F54" s="284" t="e">
        <f>payesh!#REF!</f>
        <v>#REF!</v>
      </c>
      <c r="G54" s="284" t="e">
        <f>payesh!#REF!</f>
        <v>#REF!</v>
      </c>
      <c r="H54" s="284" t="e">
        <f>payesh!#REF!</f>
        <v>#REF!</v>
      </c>
      <c r="I54" s="285" t="e">
        <f>payesh!#REF!</f>
        <v>#REF!</v>
      </c>
      <c r="J54" s="284" t="e">
        <f>payesh!#REF!</f>
        <v>#REF!</v>
      </c>
      <c r="K54" s="284" t="e">
        <f>payesh!#REF!</f>
        <v>#REF!</v>
      </c>
      <c r="L54" s="284" t="e">
        <f>payesh!#REF!</f>
        <v>#REF!</v>
      </c>
      <c r="M54" s="284" t="e">
        <f>payesh!#REF!</f>
        <v>#REF!</v>
      </c>
      <c r="N54" s="285" t="e">
        <f>payesh!#REF!</f>
        <v>#REF!</v>
      </c>
      <c r="O54" s="284" t="e">
        <f>payesh!#REF!</f>
        <v>#REF!</v>
      </c>
      <c r="P54" s="284" t="e">
        <f>payesh!#REF!</f>
        <v>#REF!</v>
      </c>
      <c r="Q54" s="284" t="e">
        <f>payesh!#REF!</f>
        <v>#REF!</v>
      </c>
      <c r="R54" s="284" t="e">
        <f>payesh!#REF!</f>
        <v>#REF!</v>
      </c>
      <c r="S54" s="284" t="e">
        <f>payesh!#REF!</f>
        <v>#REF!</v>
      </c>
      <c r="T54" s="307" t="e">
        <f>payesh!#REF!</f>
        <v>#REF!</v>
      </c>
      <c r="U54" s="284" t="e">
        <f>payesh!#REF!</f>
        <v>#REF!</v>
      </c>
      <c r="V54" s="284" t="e">
        <f>payesh!#REF!</f>
        <v>#REF!</v>
      </c>
      <c r="W54" s="284" t="e">
        <f>payesh!#REF!</f>
        <v>#REF!</v>
      </c>
      <c r="X54" s="284" t="e">
        <f>payesh!#REF!</f>
        <v>#REF!</v>
      </c>
      <c r="Y54" s="284" t="e">
        <f>payesh!#REF!</f>
        <v>#REF!</v>
      </c>
      <c r="Z54" s="284" t="e">
        <f>payesh!#REF!</f>
        <v>#REF!</v>
      </c>
      <c r="AA54" s="284" t="e">
        <f>payesh!#REF!</f>
        <v>#REF!</v>
      </c>
      <c r="AB54" s="284" t="e">
        <f>payesh!#REF!</f>
        <v>#REF!</v>
      </c>
      <c r="AC54" s="284" t="e">
        <f>payesh!#REF!</f>
        <v>#REF!</v>
      </c>
      <c r="AD54" s="284" t="e">
        <f>payesh!#REF!</f>
        <v>#REF!</v>
      </c>
      <c r="AE54" s="284" t="e">
        <f>payesh!#REF!</f>
        <v>#REF!</v>
      </c>
      <c r="AF54" s="284" t="e">
        <f>payesh!#REF!</f>
        <v>#REF!</v>
      </c>
      <c r="AG54" s="284" t="e">
        <f>payesh!#REF!</f>
        <v>#REF!</v>
      </c>
      <c r="AH54" s="284" t="e">
        <f>payesh!#REF!</f>
        <v>#REF!</v>
      </c>
      <c r="AI54" s="284" t="e">
        <f>payesh!#REF!</f>
        <v>#REF!</v>
      </c>
      <c r="AJ54" s="284" t="e">
        <f>payesh!#REF!</f>
        <v>#REF!</v>
      </c>
      <c r="AK54" s="287" t="e">
        <f>payesh!#REF!</f>
        <v>#REF!</v>
      </c>
    </row>
    <row r="55" spans="2:37" ht="18.75" thickBot="1" x14ac:dyDescent="0.3">
      <c r="B55" s="289" t="e">
        <f>payesh!#REF!</f>
        <v>#REF!</v>
      </c>
      <c r="C55" s="292" t="e">
        <f>payesh!#REF!</f>
        <v>#REF!</v>
      </c>
      <c r="D55" s="292" t="e">
        <f>payesh!#REF!</f>
        <v>#REF!</v>
      </c>
      <c r="E55" s="292" t="e">
        <f>payesh!#REF!</f>
        <v>#REF!</v>
      </c>
      <c r="F55" s="292" t="e">
        <f>payesh!#REF!</f>
        <v>#REF!</v>
      </c>
      <c r="G55" s="292" t="e">
        <f>payesh!#REF!</f>
        <v>#REF!</v>
      </c>
      <c r="H55" s="292" t="e">
        <f>payesh!#REF!</f>
        <v>#REF!</v>
      </c>
      <c r="I55" s="293" t="e">
        <f>payesh!#REF!</f>
        <v>#REF!</v>
      </c>
      <c r="J55" s="292" t="e">
        <f>payesh!#REF!</f>
        <v>#REF!</v>
      </c>
      <c r="K55" s="292" t="e">
        <f>payesh!#REF!</f>
        <v>#REF!</v>
      </c>
      <c r="L55" s="292" t="e">
        <f>payesh!#REF!</f>
        <v>#REF!</v>
      </c>
      <c r="M55" s="292" t="e">
        <f>payesh!#REF!</f>
        <v>#REF!</v>
      </c>
      <c r="N55" s="293" t="e">
        <f>payesh!#REF!</f>
        <v>#REF!</v>
      </c>
      <c r="O55" s="292" t="e">
        <f>payesh!#REF!</f>
        <v>#REF!</v>
      </c>
      <c r="P55" s="292" t="e">
        <f>payesh!#REF!</f>
        <v>#REF!</v>
      </c>
      <c r="Q55" s="292" t="e">
        <f>payesh!#REF!</f>
        <v>#REF!</v>
      </c>
      <c r="R55" s="292" t="e">
        <f>payesh!#REF!</f>
        <v>#REF!</v>
      </c>
      <c r="S55" s="292" t="e">
        <f>payesh!#REF!</f>
        <v>#REF!</v>
      </c>
      <c r="T55" s="308" t="e">
        <f>payesh!#REF!</f>
        <v>#REF!</v>
      </c>
      <c r="U55" s="292" t="e">
        <f>payesh!#REF!</f>
        <v>#REF!</v>
      </c>
      <c r="V55" s="292" t="e">
        <f>payesh!#REF!</f>
        <v>#REF!</v>
      </c>
      <c r="W55" s="292" t="e">
        <f>payesh!#REF!</f>
        <v>#REF!</v>
      </c>
      <c r="X55" s="292" t="e">
        <f>payesh!#REF!</f>
        <v>#REF!</v>
      </c>
      <c r="Y55" s="292" t="e">
        <f>payesh!#REF!</f>
        <v>#REF!</v>
      </c>
      <c r="Z55" s="292" t="e">
        <f>payesh!#REF!</f>
        <v>#REF!</v>
      </c>
      <c r="AA55" s="292" t="e">
        <f>payesh!#REF!</f>
        <v>#REF!</v>
      </c>
      <c r="AB55" s="292" t="e">
        <f>payesh!#REF!</f>
        <v>#REF!</v>
      </c>
      <c r="AC55" s="292" t="e">
        <f>payesh!#REF!</f>
        <v>#REF!</v>
      </c>
      <c r="AD55" s="292" t="e">
        <f>payesh!#REF!</f>
        <v>#REF!</v>
      </c>
      <c r="AE55" s="292" t="e">
        <f>payesh!#REF!</f>
        <v>#REF!</v>
      </c>
      <c r="AF55" s="292" t="e">
        <f>payesh!#REF!</f>
        <v>#REF!</v>
      </c>
      <c r="AG55" s="292" t="e">
        <f>payesh!#REF!</f>
        <v>#REF!</v>
      </c>
      <c r="AH55" s="292" t="e">
        <f>payesh!#REF!</f>
        <v>#REF!</v>
      </c>
      <c r="AI55" s="292" t="e">
        <f>payesh!#REF!</f>
        <v>#REF!</v>
      </c>
      <c r="AJ55" s="292" t="e">
        <f>payesh!#REF!</f>
        <v>#REF!</v>
      </c>
      <c r="AK55" s="295" t="e">
        <f>payesh!#REF!</f>
        <v>#REF!</v>
      </c>
    </row>
    <row r="56" spans="2:37" ht="18.75" thickBot="1" x14ac:dyDescent="0.3">
      <c r="B56" s="296" t="e">
        <f>payesh!#REF!</f>
        <v>#REF!</v>
      </c>
      <c r="C56" s="284" t="e">
        <f>payesh!#REF!</f>
        <v>#REF!</v>
      </c>
      <c r="D56" s="284" t="e">
        <f>payesh!#REF!</f>
        <v>#REF!</v>
      </c>
      <c r="E56" s="284" t="e">
        <f>payesh!#REF!</f>
        <v>#REF!</v>
      </c>
      <c r="F56" s="284" t="e">
        <f>payesh!#REF!</f>
        <v>#REF!</v>
      </c>
      <c r="G56" s="284" t="e">
        <f>payesh!#REF!</f>
        <v>#REF!</v>
      </c>
      <c r="H56" s="284" t="e">
        <f>payesh!#REF!</f>
        <v>#REF!</v>
      </c>
      <c r="I56" s="285" t="e">
        <f>payesh!#REF!</f>
        <v>#REF!</v>
      </c>
      <c r="J56" s="284" t="e">
        <f>payesh!#REF!</f>
        <v>#REF!</v>
      </c>
      <c r="K56" s="284" t="e">
        <f>payesh!#REF!</f>
        <v>#REF!</v>
      </c>
      <c r="L56" s="284" t="e">
        <f>payesh!#REF!</f>
        <v>#REF!</v>
      </c>
      <c r="M56" s="284" t="e">
        <f>payesh!#REF!</f>
        <v>#REF!</v>
      </c>
      <c r="N56" s="285" t="e">
        <f>payesh!#REF!</f>
        <v>#REF!</v>
      </c>
      <c r="O56" s="284" t="e">
        <f>payesh!#REF!</f>
        <v>#REF!</v>
      </c>
      <c r="P56" s="284" t="e">
        <f>payesh!#REF!</f>
        <v>#REF!</v>
      </c>
      <c r="Q56" s="284" t="e">
        <f>payesh!#REF!</f>
        <v>#REF!</v>
      </c>
      <c r="R56" s="284" t="e">
        <f>payesh!#REF!</f>
        <v>#REF!</v>
      </c>
      <c r="S56" s="284" t="e">
        <f>payesh!#REF!</f>
        <v>#REF!</v>
      </c>
      <c r="T56" s="307" t="e">
        <f>payesh!#REF!</f>
        <v>#REF!</v>
      </c>
      <c r="U56" s="284" t="e">
        <f>payesh!#REF!</f>
        <v>#REF!</v>
      </c>
      <c r="V56" s="284" t="e">
        <f>payesh!#REF!</f>
        <v>#REF!</v>
      </c>
      <c r="W56" s="284" t="e">
        <f>payesh!#REF!</f>
        <v>#REF!</v>
      </c>
      <c r="X56" s="284" t="e">
        <f>payesh!#REF!</f>
        <v>#REF!</v>
      </c>
      <c r="Y56" s="284" t="e">
        <f>payesh!#REF!</f>
        <v>#REF!</v>
      </c>
      <c r="Z56" s="284" t="e">
        <f>payesh!#REF!</f>
        <v>#REF!</v>
      </c>
      <c r="AA56" s="284" t="e">
        <f>payesh!#REF!</f>
        <v>#REF!</v>
      </c>
      <c r="AB56" s="284" t="e">
        <f>payesh!#REF!</f>
        <v>#REF!</v>
      </c>
      <c r="AC56" s="284" t="e">
        <f>payesh!#REF!</f>
        <v>#REF!</v>
      </c>
      <c r="AD56" s="284" t="e">
        <f>payesh!#REF!</f>
        <v>#REF!</v>
      </c>
      <c r="AE56" s="284" t="e">
        <f>payesh!#REF!</f>
        <v>#REF!</v>
      </c>
      <c r="AF56" s="284" t="e">
        <f>payesh!#REF!</f>
        <v>#REF!</v>
      </c>
      <c r="AG56" s="284" t="e">
        <f>payesh!#REF!</f>
        <v>#REF!</v>
      </c>
      <c r="AH56" s="284" t="e">
        <f>payesh!#REF!</f>
        <v>#REF!</v>
      </c>
      <c r="AI56" s="284" t="e">
        <f>payesh!#REF!</f>
        <v>#REF!</v>
      </c>
      <c r="AJ56" s="284" t="e">
        <f>payesh!#REF!</f>
        <v>#REF!</v>
      </c>
      <c r="AK56" s="287" t="e">
        <f>payesh!#REF!</f>
        <v>#REF!</v>
      </c>
    </row>
    <row r="57" spans="2:37" ht="18.75" thickBot="1" x14ac:dyDescent="0.3">
      <c r="B57" s="289" t="e">
        <f>payesh!#REF!</f>
        <v>#REF!</v>
      </c>
      <c r="C57" s="292" t="e">
        <f>payesh!#REF!</f>
        <v>#REF!</v>
      </c>
      <c r="D57" s="292" t="e">
        <f>payesh!#REF!</f>
        <v>#REF!</v>
      </c>
      <c r="E57" s="292" t="e">
        <f>payesh!#REF!</f>
        <v>#REF!</v>
      </c>
      <c r="F57" s="292" t="e">
        <f>payesh!#REF!</f>
        <v>#REF!</v>
      </c>
      <c r="G57" s="292" t="e">
        <f>payesh!#REF!</f>
        <v>#REF!</v>
      </c>
      <c r="H57" s="292" t="e">
        <f>payesh!#REF!</f>
        <v>#REF!</v>
      </c>
      <c r="I57" s="293" t="e">
        <f>payesh!#REF!</f>
        <v>#REF!</v>
      </c>
      <c r="J57" s="292" t="e">
        <f>payesh!#REF!</f>
        <v>#REF!</v>
      </c>
      <c r="K57" s="292" t="e">
        <f>payesh!#REF!</f>
        <v>#REF!</v>
      </c>
      <c r="L57" s="292" t="e">
        <f>payesh!#REF!</f>
        <v>#REF!</v>
      </c>
      <c r="M57" s="292" t="e">
        <f>payesh!#REF!</f>
        <v>#REF!</v>
      </c>
      <c r="N57" s="293" t="e">
        <f>payesh!#REF!</f>
        <v>#REF!</v>
      </c>
      <c r="O57" s="292" t="e">
        <f>payesh!#REF!</f>
        <v>#REF!</v>
      </c>
      <c r="P57" s="292" t="e">
        <f>payesh!#REF!</f>
        <v>#REF!</v>
      </c>
      <c r="Q57" s="292" t="e">
        <f>payesh!#REF!</f>
        <v>#REF!</v>
      </c>
      <c r="R57" s="292" t="e">
        <f>payesh!#REF!</f>
        <v>#REF!</v>
      </c>
      <c r="S57" s="292" t="e">
        <f>payesh!#REF!</f>
        <v>#REF!</v>
      </c>
      <c r="T57" s="308" t="e">
        <f>payesh!#REF!</f>
        <v>#REF!</v>
      </c>
      <c r="U57" s="292" t="e">
        <f>payesh!#REF!</f>
        <v>#REF!</v>
      </c>
      <c r="V57" s="292" t="e">
        <f>payesh!#REF!</f>
        <v>#REF!</v>
      </c>
      <c r="W57" s="292" t="e">
        <f>payesh!#REF!</f>
        <v>#REF!</v>
      </c>
      <c r="X57" s="292" t="e">
        <f>payesh!#REF!</f>
        <v>#REF!</v>
      </c>
      <c r="Y57" s="292" t="e">
        <f>payesh!#REF!</f>
        <v>#REF!</v>
      </c>
      <c r="Z57" s="292" t="e">
        <f>payesh!#REF!</f>
        <v>#REF!</v>
      </c>
      <c r="AA57" s="292" t="e">
        <f>payesh!#REF!</f>
        <v>#REF!</v>
      </c>
      <c r="AB57" s="292" t="e">
        <f>payesh!#REF!</f>
        <v>#REF!</v>
      </c>
      <c r="AC57" s="292" t="e">
        <f>payesh!#REF!</f>
        <v>#REF!</v>
      </c>
      <c r="AD57" s="292" t="e">
        <f>payesh!#REF!</f>
        <v>#REF!</v>
      </c>
      <c r="AE57" s="292" t="e">
        <f>payesh!#REF!</f>
        <v>#REF!</v>
      </c>
      <c r="AF57" s="292" t="e">
        <f>payesh!#REF!</f>
        <v>#REF!</v>
      </c>
      <c r="AG57" s="292" t="e">
        <f>payesh!#REF!</f>
        <v>#REF!</v>
      </c>
      <c r="AH57" s="292" t="e">
        <f>payesh!#REF!</f>
        <v>#REF!</v>
      </c>
      <c r="AI57" s="292" t="e">
        <f>payesh!#REF!</f>
        <v>#REF!</v>
      </c>
      <c r="AJ57" s="292" t="e">
        <f>payesh!#REF!</f>
        <v>#REF!</v>
      </c>
      <c r="AK57" s="295" t="e">
        <f>payesh!#REF!</f>
        <v>#REF!</v>
      </c>
    </row>
    <row r="58" spans="2:37" ht="18.75" thickBot="1" x14ac:dyDescent="0.3">
      <c r="B58" s="296" t="e">
        <f>payesh!#REF!</f>
        <v>#REF!</v>
      </c>
      <c r="C58" s="284" t="e">
        <f>payesh!#REF!</f>
        <v>#REF!</v>
      </c>
      <c r="D58" s="284" t="e">
        <f>payesh!#REF!</f>
        <v>#REF!</v>
      </c>
      <c r="E58" s="284" t="e">
        <f>payesh!#REF!</f>
        <v>#REF!</v>
      </c>
      <c r="F58" s="284" t="e">
        <f>payesh!#REF!</f>
        <v>#REF!</v>
      </c>
      <c r="G58" s="284" t="e">
        <f>payesh!#REF!</f>
        <v>#REF!</v>
      </c>
      <c r="H58" s="284" t="e">
        <f>payesh!#REF!</f>
        <v>#REF!</v>
      </c>
      <c r="I58" s="285" t="e">
        <f>payesh!#REF!</f>
        <v>#REF!</v>
      </c>
      <c r="J58" s="284" t="e">
        <f>payesh!#REF!</f>
        <v>#REF!</v>
      </c>
      <c r="K58" s="284" t="e">
        <f>payesh!#REF!</f>
        <v>#REF!</v>
      </c>
      <c r="L58" s="284" t="e">
        <f>payesh!#REF!</f>
        <v>#REF!</v>
      </c>
      <c r="M58" s="284" t="e">
        <f>payesh!#REF!</f>
        <v>#REF!</v>
      </c>
      <c r="N58" s="285" t="e">
        <f>payesh!#REF!</f>
        <v>#REF!</v>
      </c>
      <c r="O58" s="284" t="e">
        <f>payesh!#REF!</f>
        <v>#REF!</v>
      </c>
      <c r="P58" s="284" t="e">
        <f>payesh!#REF!</f>
        <v>#REF!</v>
      </c>
      <c r="Q58" s="284" t="e">
        <f>payesh!#REF!</f>
        <v>#REF!</v>
      </c>
      <c r="R58" s="284" t="e">
        <f>payesh!#REF!</f>
        <v>#REF!</v>
      </c>
      <c r="S58" s="284" t="e">
        <f>payesh!#REF!</f>
        <v>#REF!</v>
      </c>
      <c r="T58" s="307" t="e">
        <f>payesh!#REF!</f>
        <v>#REF!</v>
      </c>
      <c r="U58" s="284" t="e">
        <f>payesh!#REF!</f>
        <v>#REF!</v>
      </c>
      <c r="V58" s="284" t="e">
        <f>payesh!#REF!</f>
        <v>#REF!</v>
      </c>
      <c r="W58" s="284" t="e">
        <f>payesh!#REF!</f>
        <v>#REF!</v>
      </c>
      <c r="X58" s="284" t="e">
        <f>payesh!#REF!</f>
        <v>#REF!</v>
      </c>
      <c r="Y58" s="284" t="e">
        <f>payesh!#REF!</f>
        <v>#REF!</v>
      </c>
      <c r="Z58" s="284" t="e">
        <f>payesh!#REF!</f>
        <v>#REF!</v>
      </c>
      <c r="AA58" s="284" t="e">
        <f>payesh!#REF!</f>
        <v>#REF!</v>
      </c>
      <c r="AB58" s="284" t="e">
        <f>payesh!#REF!</f>
        <v>#REF!</v>
      </c>
      <c r="AC58" s="284" t="e">
        <f>payesh!#REF!</f>
        <v>#REF!</v>
      </c>
      <c r="AD58" s="284" t="e">
        <f>payesh!#REF!</f>
        <v>#REF!</v>
      </c>
      <c r="AE58" s="284" t="e">
        <f>payesh!#REF!</f>
        <v>#REF!</v>
      </c>
      <c r="AF58" s="284" t="e">
        <f>payesh!#REF!</f>
        <v>#REF!</v>
      </c>
      <c r="AG58" s="284" t="e">
        <f>payesh!#REF!</f>
        <v>#REF!</v>
      </c>
      <c r="AH58" s="284" t="e">
        <f>payesh!#REF!</f>
        <v>#REF!</v>
      </c>
      <c r="AI58" s="284" t="e">
        <f>payesh!#REF!</f>
        <v>#REF!</v>
      </c>
      <c r="AJ58" s="284" t="e">
        <f>payesh!#REF!</f>
        <v>#REF!</v>
      </c>
      <c r="AK58" s="287" t="e">
        <f>payesh!#REF!</f>
        <v>#REF!</v>
      </c>
    </row>
    <row r="59" spans="2:37" ht="18.75" thickBot="1" x14ac:dyDescent="0.3">
      <c r="B59" s="289" t="e">
        <f>payesh!#REF!</f>
        <v>#REF!</v>
      </c>
      <c r="C59" s="292" t="e">
        <f>payesh!#REF!</f>
        <v>#REF!</v>
      </c>
      <c r="D59" s="292" t="e">
        <f>payesh!#REF!</f>
        <v>#REF!</v>
      </c>
      <c r="E59" s="292" t="e">
        <f>payesh!#REF!</f>
        <v>#REF!</v>
      </c>
      <c r="F59" s="292" t="e">
        <f>payesh!#REF!</f>
        <v>#REF!</v>
      </c>
      <c r="G59" s="292" t="e">
        <f>payesh!#REF!</f>
        <v>#REF!</v>
      </c>
      <c r="H59" s="292" t="e">
        <f>payesh!#REF!</f>
        <v>#REF!</v>
      </c>
      <c r="I59" s="293" t="e">
        <f>payesh!#REF!</f>
        <v>#REF!</v>
      </c>
      <c r="J59" s="292" t="e">
        <f>payesh!#REF!</f>
        <v>#REF!</v>
      </c>
      <c r="K59" s="292" t="e">
        <f>payesh!#REF!</f>
        <v>#REF!</v>
      </c>
      <c r="L59" s="292" t="e">
        <f>payesh!#REF!</f>
        <v>#REF!</v>
      </c>
      <c r="M59" s="292" t="e">
        <f>payesh!#REF!</f>
        <v>#REF!</v>
      </c>
      <c r="N59" s="293" t="e">
        <f>payesh!#REF!</f>
        <v>#REF!</v>
      </c>
      <c r="O59" s="292" t="e">
        <f>payesh!#REF!</f>
        <v>#REF!</v>
      </c>
      <c r="P59" s="292" t="e">
        <f>payesh!#REF!</f>
        <v>#REF!</v>
      </c>
      <c r="Q59" s="292" t="e">
        <f>payesh!#REF!</f>
        <v>#REF!</v>
      </c>
      <c r="R59" s="292" t="e">
        <f>payesh!#REF!</f>
        <v>#REF!</v>
      </c>
      <c r="S59" s="292" t="e">
        <f>payesh!#REF!</f>
        <v>#REF!</v>
      </c>
      <c r="T59" s="308" t="e">
        <f>payesh!#REF!</f>
        <v>#REF!</v>
      </c>
      <c r="U59" s="292" t="e">
        <f>payesh!#REF!</f>
        <v>#REF!</v>
      </c>
      <c r="V59" s="292" t="e">
        <f>payesh!#REF!</f>
        <v>#REF!</v>
      </c>
      <c r="W59" s="292" t="e">
        <f>payesh!#REF!</f>
        <v>#REF!</v>
      </c>
      <c r="X59" s="292" t="e">
        <f>payesh!#REF!</f>
        <v>#REF!</v>
      </c>
      <c r="Y59" s="292" t="e">
        <f>payesh!#REF!</f>
        <v>#REF!</v>
      </c>
      <c r="Z59" s="292" t="e">
        <f>payesh!#REF!</f>
        <v>#REF!</v>
      </c>
      <c r="AA59" s="292" t="e">
        <f>payesh!#REF!</f>
        <v>#REF!</v>
      </c>
      <c r="AB59" s="292" t="e">
        <f>payesh!#REF!</f>
        <v>#REF!</v>
      </c>
      <c r="AC59" s="292" t="e">
        <f>payesh!#REF!</f>
        <v>#REF!</v>
      </c>
      <c r="AD59" s="292" t="e">
        <f>payesh!#REF!</f>
        <v>#REF!</v>
      </c>
      <c r="AE59" s="292" t="e">
        <f>payesh!#REF!</f>
        <v>#REF!</v>
      </c>
      <c r="AF59" s="292" t="e">
        <f>payesh!#REF!</f>
        <v>#REF!</v>
      </c>
      <c r="AG59" s="292" t="e">
        <f>payesh!#REF!</f>
        <v>#REF!</v>
      </c>
      <c r="AH59" s="292" t="e">
        <f>payesh!#REF!</f>
        <v>#REF!</v>
      </c>
      <c r="AI59" s="292" t="e">
        <f>payesh!#REF!</f>
        <v>#REF!</v>
      </c>
      <c r="AJ59" s="292" t="e">
        <f>payesh!#REF!</f>
        <v>#REF!</v>
      </c>
      <c r="AK59" s="295" t="e">
        <f>payesh!#REF!</f>
        <v>#REF!</v>
      </c>
    </row>
    <row r="60" spans="2:37" ht="18.75" thickBot="1" x14ac:dyDescent="0.3">
      <c r="B60" s="296" t="e">
        <f>payesh!#REF!</f>
        <v>#REF!</v>
      </c>
      <c r="C60" s="284" t="e">
        <f>payesh!#REF!</f>
        <v>#REF!</v>
      </c>
      <c r="D60" s="284" t="e">
        <f>payesh!#REF!</f>
        <v>#REF!</v>
      </c>
      <c r="E60" s="284" t="e">
        <f>payesh!#REF!</f>
        <v>#REF!</v>
      </c>
      <c r="F60" s="284" t="e">
        <f>payesh!#REF!</f>
        <v>#REF!</v>
      </c>
      <c r="G60" s="284" t="e">
        <f>payesh!#REF!</f>
        <v>#REF!</v>
      </c>
      <c r="H60" s="284" t="e">
        <f>payesh!#REF!</f>
        <v>#REF!</v>
      </c>
      <c r="I60" s="285" t="e">
        <f>payesh!#REF!</f>
        <v>#REF!</v>
      </c>
      <c r="J60" s="284" t="e">
        <f>payesh!#REF!</f>
        <v>#REF!</v>
      </c>
      <c r="K60" s="284" t="e">
        <f>payesh!#REF!</f>
        <v>#REF!</v>
      </c>
      <c r="L60" s="284" t="e">
        <f>payesh!#REF!</f>
        <v>#REF!</v>
      </c>
      <c r="M60" s="284" t="e">
        <f>payesh!#REF!</f>
        <v>#REF!</v>
      </c>
      <c r="N60" s="285" t="e">
        <f>payesh!#REF!</f>
        <v>#REF!</v>
      </c>
      <c r="O60" s="284" t="e">
        <f>payesh!#REF!</f>
        <v>#REF!</v>
      </c>
      <c r="P60" s="284" t="e">
        <f>payesh!#REF!</f>
        <v>#REF!</v>
      </c>
      <c r="Q60" s="284" t="e">
        <f>payesh!#REF!</f>
        <v>#REF!</v>
      </c>
      <c r="R60" s="284" t="e">
        <f>payesh!#REF!</f>
        <v>#REF!</v>
      </c>
      <c r="S60" s="284" t="e">
        <f>payesh!#REF!</f>
        <v>#REF!</v>
      </c>
      <c r="T60" s="307" t="e">
        <f>payesh!#REF!</f>
        <v>#REF!</v>
      </c>
      <c r="U60" s="284" t="e">
        <f>payesh!#REF!</f>
        <v>#REF!</v>
      </c>
      <c r="V60" s="284" t="e">
        <f>payesh!#REF!</f>
        <v>#REF!</v>
      </c>
      <c r="W60" s="284" t="e">
        <f>payesh!#REF!</f>
        <v>#REF!</v>
      </c>
      <c r="X60" s="284" t="e">
        <f>payesh!#REF!</f>
        <v>#REF!</v>
      </c>
      <c r="Y60" s="284" t="e">
        <f>payesh!#REF!</f>
        <v>#REF!</v>
      </c>
      <c r="Z60" s="284" t="e">
        <f>payesh!#REF!</f>
        <v>#REF!</v>
      </c>
      <c r="AA60" s="284" t="e">
        <f>payesh!#REF!</f>
        <v>#REF!</v>
      </c>
      <c r="AB60" s="284" t="e">
        <f>payesh!#REF!</f>
        <v>#REF!</v>
      </c>
      <c r="AC60" s="284" t="e">
        <f>payesh!#REF!</f>
        <v>#REF!</v>
      </c>
      <c r="AD60" s="284" t="e">
        <f>payesh!#REF!</f>
        <v>#REF!</v>
      </c>
      <c r="AE60" s="284" t="e">
        <f>payesh!#REF!</f>
        <v>#REF!</v>
      </c>
      <c r="AF60" s="284" t="e">
        <f>payesh!#REF!</f>
        <v>#REF!</v>
      </c>
      <c r="AG60" s="284" t="e">
        <f>payesh!#REF!</f>
        <v>#REF!</v>
      </c>
      <c r="AH60" s="284" t="e">
        <f>payesh!#REF!</f>
        <v>#REF!</v>
      </c>
      <c r="AI60" s="284" t="e">
        <f>payesh!#REF!</f>
        <v>#REF!</v>
      </c>
      <c r="AJ60" s="284" t="e">
        <f>payesh!#REF!</f>
        <v>#REF!</v>
      </c>
      <c r="AK60" s="287" t="e">
        <f>payesh!#REF!</f>
        <v>#REF!</v>
      </c>
    </row>
    <row r="61" spans="2:37" ht="18.75" thickBot="1" x14ac:dyDescent="0.3">
      <c r="B61" s="289" t="e">
        <f>payesh!#REF!</f>
        <v>#REF!</v>
      </c>
      <c r="C61" s="292" t="e">
        <f>payesh!#REF!</f>
        <v>#REF!</v>
      </c>
      <c r="D61" s="292" t="e">
        <f>payesh!#REF!</f>
        <v>#REF!</v>
      </c>
      <c r="E61" s="292" t="e">
        <f>payesh!#REF!</f>
        <v>#REF!</v>
      </c>
      <c r="F61" s="292" t="e">
        <f>payesh!#REF!</f>
        <v>#REF!</v>
      </c>
      <c r="G61" s="292" t="e">
        <f>payesh!#REF!</f>
        <v>#REF!</v>
      </c>
      <c r="H61" s="283" t="e">
        <f>payesh!#REF!</f>
        <v>#REF!</v>
      </c>
      <c r="I61" s="293" t="e">
        <f>payesh!#REF!</f>
        <v>#REF!</v>
      </c>
      <c r="J61" s="292" t="e">
        <f>payesh!#REF!</f>
        <v>#REF!</v>
      </c>
      <c r="K61" s="292" t="e">
        <f>payesh!#REF!</f>
        <v>#REF!</v>
      </c>
      <c r="L61" s="292" t="e">
        <f>payesh!#REF!</f>
        <v>#REF!</v>
      </c>
      <c r="M61" s="292" t="e">
        <f>payesh!#REF!</f>
        <v>#REF!</v>
      </c>
      <c r="N61" s="293" t="e">
        <f>payesh!#REF!</f>
        <v>#REF!</v>
      </c>
      <c r="O61" s="292" t="e">
        <f>payesh!#REF!</f>
        <v>#REF!</v>
      </c>
      <c r="P61" s="292" t="e">
        <f>payesh!#REF!</f>
        <v>#REF!</v>
      </c>
      <c r="Q61" s="292" t="e">
        <f>payesh!#REF!</f>
        <v>#REF!</v>
      </c>
      <c r="R61" s="292" t="e">
        <f>payesh!#REF!</f>
        <v>#REF!</v>
      </c>
      <c r="S61" s="292" t="e">
        <f>payesh!#REF!</f>
        <v>#REF!</v>
      </c>
      <c r="T61" s="308" t="e">
        <f>payesh!#REF!</f>
        <v>#REF!</v>
      </c>
      <c r="U61" s="292" t="e">
        <f>payesh!#REF!</f>
        <v>#REF!</v>
      </c>
      <c r="V61" s="292" t="e">
        <f>payesh!#REF!</f>
        <v>#REF!</v>
      </c>
      <c r="W61" s="292" t="e">
        <f>payesh!#REF!</f>
        <v>#REF!</v>
      </c>
      <c r="X61" s="292" t="e">
        <f>payesh!#REF!</f>
        <v>#REF!</v>
      </c>
      <c r="Y61" s="292" t="e">
        <f>payesh!#REF!</f>
        <v>#REF!</v>
      </c>
      <c r="Z61" s="292" t="e">
        <f>payesh!#REF!</f>
        <v>#REF!</v>
      </c>
      <c r="AA61" s="292" t="e">
        <f>payesh!#REF!</f>
        <v>#REF!</v>
      </c>
      <c r="AB61" s="292" t="e">
        <f>payesh!#REF!</f>
        <v>#REF!</v>
      </c>
      <c r="AC61" s="292" t="e">
        <f>payesh!#REF!</f>
        <v>#REF!</v>
      </c>
      <c r="AD61" s="292" t="e">
        <f>payesh!#REF!</f>
        <v>#REF!</v>
      </c>
      <c r="AE61" s="292" t="e">
        <f>payesh!#REF!</f>
        <v>#REF!</v>
      </c>
      <c r="AF61" s="292" t="e">
        <f>payesh!#REF!</f>
        <v>#REF!</v>
      </c>
      <c r="AG61" s="292" t="e">
        <f>payesh!#REF!</f>
        <v>#REF!</v>
      </c>
      <c r="AH61" s="292" t="e">
        <f>payesh!#REF!</f>
        <v>#REF!</v>
      </c>
      <c r="AI61" s="292" t="e">
        <f>payesh!#REF!</f>
        <v>#REF!</v>
      </c>
      <c r="AJ61" s="292" t="e">
        <f>payesh!#REF!</f>
        <v>#REF!</v>
      </c>
      <c r="AK61" s="295" t="e">
        <f>payesh!#REF!</f>
        <v>#REF!</v>
      </c>
    </row>
    <row r="62" spans="2:37" ht="18.75" thickBot="1" x14ac:dyDescent="0.3">
      <c r="B62" s="296" t="e">
        <f>payesh!#REF!</f>
        <v>#REF!</v>
      </c>
      <c r="C62" s="284" t="e">
        <f>payesh!#REF!</f>
        <v>#REF!</v>
      </c>
      <c r="D62" s="284" t="e">
        <f>payesh!#REF!</f>
        <v>#REF!</v>
      </c>
      <c r="E62" s="284" t="e">
        <f>payesh!#REF!</f>
        <v>#REF!</v>
      </c>
      <c r="F62" s="284" t="e">
        <f>payesh!#REF!</f>
        <v>#REF!</v>
      </c>
      <c r="G62" s="284" t="e">
        <f>payesh!#REF!</f>
        <v>#REF!</v>
      </c>
      <c r="H62" s="284" t="e">
        <f>payesh!#REF!</f>
        <v>#REF!</v>
      </c>
      <c r="I62" s="285" t="e">
        <f>payesh!#REF!</f>
        <v>#REF!</v>
      </c>
      <c r="J62" s="284" t="e">
        <f>payesh!#REF!</f>
        <v>#REF!</v>
      </c>
      <c r="K62" s="284" t="e">
        <f>payesh!#REF!</f>
        <v>#REF!</v>
      </c>
      <c r="L62" s="284" t="e">
        <f>payesh!#REF!</f>
        <v>#REF!</v>
      </c>
      <c r="M62" s="284" t="e">
        <f>payesh!#REF!</f>
        <v>#REF!</v>
      </c>
      <c r="N62" s="285" t="e">
        <f>payesh!#REF!</f>
        <v>#REF!</v>
      </c>
      <c r="O62" s="284" t="e">
        <f>payesh!#REF!</f>
        <v>#REF!</v>
      </c>
      <c r="P62" s="284" t="e">
        <f>payesh!#REF!</f>
        <v>#REF!</v>
      </c>
      <c r="Q62" s="284" t="e">
        <f>payesh!#REF!</f>
        <v>#REF!</v>
      </c>
      <c r="R62" s="284" t="e">
        <f>payesh!#REF!</f>
        <v>#REF!</v>
      </c>
      <c r="S62" s="284" t="e">
        <f>payesh!#REF!</f>
        <v>#REF!</v>
      </c>
      <c r="T62" s="307" t="e">
        <f>payesh!#REF!</f>
        <v>#REF!</v>
      </c>
      <c r="U62" s="284" t="e">
        <f>payesh!#REF!</f>
        <v>#REF!</v>
      </c>
      <c r="V62" s="284" t="e">
        <f>payesh!#REF!</f>
        <v>#REF!</v>
      </c>
      <c r="W62" s="284" t="e">
        <f>payesh!#REF!</f>
        <v>#REF!</v>
      </c>
      <c r="X62" s="284" t="e">
        <f>payesh!#REF!</f>
        <v>#REF!</v>
      </c>
      <c r="Y62" s="284" t="e">
        <f>payesh!#REF!</f>
        <v>#REF!</v>
      </c>
      <c r="Z62" s="284" t="e">
        <f>payesh!#REF!</f>
        <v>#REF!</v>
      </c>
      <c r="AA62" s="284" t="e">
        <f>payesh!#REF!</f>
        <v>#REF!</v>
      </c>
      <c r="AB62" s="284" t="e">
        <f>payesh!#REF!</f>
        <v>#REF!</v>
      </c>
      <c r="AC62" s="284" t="e">
        <f>payesh!#REF!</f>
        <v>#REF!</v>
      </c>
      <c r="AD62" s="284" t="e">
        <f>payesh!#REF!</f>
        <v>#REF!</v>
      </c>
      <c r="AE62" s="284" t="e">
        <f>payesh!#REF!</f>
        <v>#REF!</v>
      </c>
      <c r="AF62" s="284" t="e">
        <f>payesh!#REF!</f>
        <v>#REF!</v>
      </c>
      <c r="AG62" s="284" t="e">
        <f>payesh!#REF!</f>
        <v>#REF!</v>
      </c>
      <c r="AH62" s="284" t="e">
        <f>payesh!#REF!</f>
        <v>#REF!</v>
      </c>
      <c r="AI62" s="284" t="e">
        <f>payesh!#REF!</f>
        <v>#REF!</v>
      </c>
      <c r="AJ62" s="284" t="e">
        <f>payesh!#REF!</f>
        <v>#REF!</v>
      </c>
      <c r="AK62" s="287" t="e">
        <f>payesh!#REF!</f>
        <v>#REF!</v>
      </c>
    </row>
    <row r="63" spans="2:37" ht="18.75" thickBot="1" x14ac:dyDescent="0.3">
      <c r="B63" s="289" t="e">
        <f>payesh!#REF!</f>
        <v>#REF!</v>
      </c>
      <c r="C63" s="292" t="e">
        <f>payesh!#REF!</f>
        <v>#REF!</v>
      </c>
      <c r="D63" s="292" t="e">
        <f>payesh!#REF!</f>
        <v>#REF!</v>
      </c>
      <c r="E63" s="292" t="e">
        <f>payesh!#REF!</f>
        <v>#REF!</v>
      </c>
      <c r="F63" s="292" t="e">
        <f>payesh!#REF!</f>
        <v>#REF!</v>
      </c>
      <c r="G63" s="292" t="e">
        <f>payesh!#REF!</f>
        <v>#REF!</v>
      </c>
      <c r="H63" s="292" t="e">
        <f>payesh!#REF!</f>
        <v>#REF!</v>
      </c>
      <c r="I63" s="293" t="e">
        <f>payesh!#REF!</f>
        <v>#REF!</v>
      </c>
      <c r="J63" s="292" t="e">
        <f>payesh!#REF!</f>
        <v>#REF!</v>
      </c>
      <c r="K63" s="292" t="e">
        <f>payesh!#REF!</f>
        <v>#REF!</v>
      </c>
      <c r="L63" s="292" t="e">
        <f>payesh!#REF!</f>
        <v>#REF!</v>
      </c>
      <c r="M63" s="292" t="e">
        <f>payesh!#REF!</f>
        <v>#REF!</v>
      </c>
      <c r="N63" s="293" t="e">
        <f>payesh!#REF!</f>
        <v>#REF!</v>
      </c>
      <c r="O63" s="292" t="e">
        <f>payesh!#REF!</f>
        <v>#REF!</v>
      </c>
      <c r="P63" s="292" t="e">
        <f>payesh!#REF!</f>
        <v>#REF!</v>
      </c>
      <c r="Q63" s="292" t="e">
        <f>payesh!#REF!</f>
        <v>#REF!</v>
      </c>
      <c r="R63" s="292" t="e">
        <f>payesh!#REF!</f>
        <v>#REF!</v>
      </c>
      <c r="S63" s="292" t="e">
        <f>payesh!#REF!</f>
        <v>#REF!</v>
      </c>
      <c r="T63" s="308" t="e">
        <f>payesh!#REF!</f>
        <v>#REF!</v>
      </c>
      <c r="U63" s="292" t="e">
        <f>payesh!#REF!</f>
        <v>#REF!</v>
      </c>
      <c r="V63" s="292" t="e">
        <f>payesh!#REF!</f>
        <v>#REF!</v>
      </c>
      <c r="W63" s="292" t="e">
        <f>payesh!#REF!</f>
        <v>#REF!</v>
      </c>
      <c r="X63" s="292" t="e">
        <f>payesh!#REF!</f>
        <v>#REF!</v>
      </c>
      <c r="Y63" s="292" t="e">
        <f>payesh!#REF!</f>
        <v>#REF!</v>
      </c>
      <c r="Z63" s="292" t="e">
        <f>payesh!#REF!</f>
        <v>#REF!</v>
      </c>
      <c r="AA63" s="292" t="e">
        <f>payesh!#REF!</f>
        <v>#REF!</v>
      </c>
      <c r="AB63" s="292" t="e">
        <f>payesh!#REF!</f>
        <v>#REF!</v>
      </c>
      <c r="AC63" s="292" t="e">
        <f>payesh!#REF!</f>
        <v>#REF!</v>
      </c>
      <c r="AD63" s="292" t="e">
        <f>payesh!#REF!</f>
        <v>#REF!</v>
      </c>
      <c r="AE63" s="292" t="e">
        <f>payesh!#REF!</f>
        <v>#REF!</v>
      </c>
      <c r="AF63" s="292" t="e">
        <f>payesh!#REF!</f>
        <v>#REF!</v>
      </c>
      <c r="AG63" s="292" t="e">
        <f>payesh!#REF!</f>
        <v>#REF!</v>
      </c>
      <c r="AH63" s="292" t="e">
        <f>payesh!#REF!</f>
        <v>#REF!</v>
      </c>
      <c r="AI63" s="292" t="e">
        <f>payesh!#REF!</f>
        <v>#REF!</v>
      </c>
      <c r="AJ63" s="292" t="e">
        <f>payesh!#REF!</f>
        <v>#REF!</v>
      </c>
      <c r="AK63" s="295" t="e">
        <f>payesh!#REF!</f>
        <v>#REF!</v>
      </c>
    </row>
    <row r="64" spans="2:37" ht="18.75" thickBot="1" x14ac:dyDescent="0.3">
      <c r="B64" s="296" t="e">
        <f>payesh!#REF!</f>
        <v>#REF!</v>
      </c>
      <c r="C64" s="284" t="e">
        <f>payesh!#REF!</f>
        <v>#REF!</v>
      </c>
      <c r="D64" s="284" t="e">
        <f>payesh!#REF!</f>
        <v>#REF!</v>
      </c>
      <c r="E64" s="284" t="e">
        <f>payesh!#REF!</f>
        <v>#REF!</v>
      </c>
      <c r="F64" s="284" t="e">
        <f>payesh!#REF!</f>
        <v>#REF!</v>
      </c>
      <c r="G64" s="284" t="e">
        <f>payesh!#REF!</f>
        <v>#REF!</v>
      </c>
      <c r="H64" s="284" t="e">
        <f>payesh!#REF!</f>
        <v>#REF!</v>
      </c>
      <c r="I64" s="285" t="e">
        <f>payesh!#REF!</f>
        <v>#REF!</v>
      </c>
      <c r="J64" s="284" t="e">
        <f>payesh!#REF!</f>
        <v>#REF!</v>
      </c>
      <c r="K64" s="284" t="e">
        <f>payesh!#REF!</f>
        <v>#REF!</v>
      </c>
      <c r="L64" s="284" t="e">
        <f>payesh!#REF!</f>
        <v>#REF!</v>
      </c>
      <c r="M64" s="284" t="e">
        <f>payesh!#REF!</f>
        <v>#REF!</v>
      </c>
      <c r="N64" s="285" t="e">
        <f>payesh!#REF!</f>
        <v>#REF!</v>
      </c>
      <c r="O64" s="284" t="e">
        <f>payesh!#REF!</f>
        <v>#REF!</v>
      </c>
      <c r="P64" s="284" t="e">
        <f>payesh!#REF!</f>
        <v>#REF!</v>
      </c>
      <c r="Q64" s="284" t="e">
        <f>payesh!#REF!</f>
        <v>#REF!</v>
      </c>
      <c r="R64" s="284" t="e">
        <f>payesh!#REF!</f>
        <v>#REF!</v>
      </c>
      <c r="S64" s="284" t="e">
        <f>payesh!#REF!</f>
        <v>#REF!</v>
      </c>
      <c r="T64" s="307" t="e">
        <f>payesh!#REF!</f>
        <v>#REF!</v>
      </c>
      <c r="U64" s="284" t="e">
        <f>payesh!#REF!</f>
        <v>#REF!</v>
      </c>
      <c r="V64" s="284" t="e">
        <f>payesh!#REF!</f>
        <v>#REF!</v>
      </c>
      <c r="W64" s="284" t="e">
        <f>payesh!#REF!</f>
        <v>#REF!</v>
      </c>
      <c r="X64" s="284" t="e">
        <f>payesh!#REF!</f>
        <v>#REF!</v>
      </c>
      <c r="Y64" s="284" t="e">
        <f>payesh!#REF!</f>
        <v>#REF!</v>
      </c>
      <c r="Z64" s="284" t="e">
        <f>payesh!#REF!</f>
        <v>#REF!</v>
      </c>
      <c r="AA64" s="284" t="e">
        <f>payesh!#REF!</f>
        <v>#REF!</v>
      </c>
      <c r="AB64" s="284" t="e">
        <f>payesh!#REF!</f>
        <v>#REF!</v>
      </c>
      <c r="AC64" s="284" t="e">
        <f>payesh!#REF!</f>
        <v>#REF!</v>
      </c>
      <c r="AD64" s="284" t="e">
        <f>payesh!#REF!</f>
        <v>#REF!</v>
      </c>
      <c r="AE64" s="284" t="e">
        <f>payesh!#REF!</f>
        <v>#REF!</v>
      </c>
      <c r="AF64" s="284" t="e">
        <f>payesh!#REF!</f>
        <v>#REF!</v>
      </c>
      <c r="AG64" s="284" t="e">
        <f>payesh!#REF!</f>
        <v>#REF!</v>
      </c>
      <c r="AH64" s="284" t="e">
        <f>payesh!#REF!</f>
        <v>#REF!</v>
      </c>
      <c r="AI64" s="284" t="e">
        <f>payesh!#REF!</f>
        <v>#REF!</v>
      </c>
      <c r="AJ64" s="284" t="e">
        <f>payesh!#REF!</f>
        <v>#REF!</v>
      </c>
      <c r="AK64" s="287" t="e">
        <f>payesh!#REF!</f>
        <v>#REF!</v>
      </c>
    </row>
    <row r="65" spans="2:37" ht="18.75" thickBot="1" x14ac:dyDescent="0.3">
      <c r="B65" s="289" t="e">
        <f>payesh!#REF!</f>
        <v>#REF!</v>
      </c>
      <c r="C65" s="292" t="e">
        <f>payesh!#REF!</f>
        <v>#REF!</v>
      </c>
      <c r="D65" s="292" t="e">
        <f>payesh!#REF!</f>
        <v>#REF!</v>
      </c>
      <c r="E65" s="292" t="e">
        <f>payesh!#REF!</f>
        <v>#REF!</v>
      </c>
      <c r="F65" s="292" t="e">
        <f>payesh!#REF!</f>
        <v>#REF!</v>
      </c>
      <c r="G65" s="292" t="e">
        <f>payesh!#REF!</f>
        <v>#REF!</v>
      </c>
      <c r="H65" s="292" t="e">
        <f>payesh!#REF!</f>
        <v>#REF!</v>
      </c>
      <c r="I65" s="293" t="e">
        <f>payesh!#REF!</f>
        <v>#REF!</v>
      </c>
      <c r="J65" s="292" t="e">
        <f>payesh!#REF!</f>
        <v>#REF!</v>
      </c>
      <c r="K65" s="292" t="e">
        <f>payesh!#REF!</f>
        <v>#REF!</v>
      </c>
      <c r="L65" s="292" t="e">
        <f>payesh!#REF!</f>
        <v>#REF!</v>
      </c>
      <c r="M65" s="292" t="e">
        <f>payesh!#REF!</f>
        <v>#REF!</v>
      </c>
      <c r="N65" s="293" t="e">
        <f>payesh!#REF!</f>
        <v>#REF!</v>
      </c>
      <c r="O65" s="292" t="e">
        <f>payesh!#REF!</f>
        <v>#REF!</v>
      </c>
      <c r="P65" s="292" t="e">
        <f>payesh!#REF!</f>
        <v>#REF!</v>
      </c>
      <c r="Q65" s="292" t="e">
        <f>payesh!#REF!</f>
        <v>#REF!</v>
      </c>
      <c r="R65" s="292" t="e">
        <f>payesh!#REF!</f>
        <v>#REF!</v>
      </c>
      <c r="S65" s="292" t="e">
        <f>payesh!#REF!</f>
        <v>#REF!</v>
      </c>
      <c r="T65" s="308" t="e">
        <f>payesh!#REF!</f>
        <v>#REF!</v>
      </c>
      <c r="U65" s="292" t="e">
        <f>payesh!#REF!</f>
        <v>#REF!</v>
      </c>
      <c r="V65" s="292" t="e">
        <f>payesh!#REF!</f>
        <v>#REF!</v>
      </c>
      <c r="W65" s="292" t="e">
        <f>payesh!#REF!</f>
        <v>#REF!</v>
      </c>
      <c r="X65" s="292" t="e">
        <f>payesh!#REF!</f>
        <v>#REF!</v>
      </c>
      <c r="Y65" s="292" t="e">
        <f>payesh!#REF!</f>
        <v>#REF!</v>
      </c>
      <c r="Z65" s="292" t="e">
        <f>payesh!#REF!</f>
        <v>#REF!</v>
      </c>
      <c r="AA65" s="292" t="e">
        <f>payesh!#REF!</f>
        <v>#REF!</v>
      </c>
      <c r="AB65" s="292" t="e">
        <f>payesh!#REF!</f>
        <v>#REF!</v>
      </c>
      <c r="AC65" s="292" t="e">
        <f>payesh!#REF!</f>
        <v>#REF!</v>
      </c>
      <c r="AD65" s="292" t="e">
        <f>payesh!#REF!</f>
        <v>#REF!</v>
      </c>
      <c r="AE65" s="292" t="e">
        <f>payesh!#REF!</f>
        <v>#REF!</v>
      </c>
      <c r="AF65" s="292" t="e">
        <f>payesh!#REF!</f>
        <v>#REF!</v>
      </c>
      <c r="AG65" s="292" t="e">
        <f>payesh!#REF!</f>
        <v>#REF!</v>
      </c>
      <c r="AH65" s="292" t="e">
        <f>payesh!#REF!</f>
        <v>#REF!</v>
      </c>
      <c r="AI65" s="292" t="e">
        <f>payesh!#REF!</f>
        <v>#REF!</v>
      </c>
      <c r="AJ65" s="292" t="e">
        <f>payesh!#REF!</f>
        <v>#REF!</v>
      </c>
      <c r="AK65" s="295" t="e">
        <f>payesh!#REF!</f>
        <v>#REF!</v>
      </c>
    </row>
    <row r="66" spans="2:37" ht="18.75" thickBot="1" x14ac:dyDescent="0.3">
      <c r="B66" s="296" t="e">
        <f>payesh!#REF!</f>
        <v>#REF!</v>
      </c>
      <c r="C66" s="284" t="e">
        <f>payesh!#REF!</f>
        <v>#REF!</v>
      </c>
      <c r="D66" s="284" t="e">
        <f>payesh!#REF!</f>
        <v>#REF!</v>
      </c>
      <c r="E66" s="284" t="e">
        <f>payesh!#REF!</f>
        <v>#REF!</v>
      </c>
      <c r="F66" s="284" t="e">
        <f>payesh!#REF!</f>
        <v>#REF!</v>
      </c>
      <c r="G66" s="284" t="e">
        <f>payesh!#REF!</f>
        <v>#REF!</v>
      </c>
      <c r="H66" s="284" t="e">
        <f>payesh!#REF!</f>
        <v>#REF!</v>
      </c>
      <c r="I66" s="285" t="e">
        <f>payesh!#REF!</f>
        <v>#REF!</v>
      </c>
      <c r="J66" s="284" t="e">
        <f>payesh!#REF!</f>
        <v>#REF!</v>
      </c>
      <c r="K66" s="284" t="e">
        <f>payesh!#REF!</f>
        <v>#REF!</v>
      </c>
      <c r="L66" s="284" t="e">
        <f>payesh!#REF!</f>
        <v>#REF!</v>
      </c>
      <c r="M66" s="284" t="e">
        <f>payesh!#REF!</f>
        <v>#REF!</v>
      </c>
      <c r="N66" s="285" t="e">
        <f>payesh!#REF!</f>
        <v>#REF!</v>
      </c>
      <c r="O66" s="284" t="e">
        <f>payesh!#REF!</f>
        <v>#REF!</v>
      </c>
      <c r="P66" s="284" t="e">
        <f>payesh!#REF!</f>
        <v>#REF!</v>
      </c>
      <c r="Q66" s="284" t="e">
        <f>payesh!#REF!</f>
        <v>#REF!</v>
      </c>
      <c r="R66" s="284" t="e">
        <f>payesh!#REF!</f>
        <v>#REF!</v>
      </c>
      <c r="S66" s="284" t="e">
        <f>payesh!#REF!</f>
        <v>#REF!</v>
      </c>
      <c r="T66" s="307" t="e">
        <f>payesh!#REF!</f>
        <v>#REF!</v>
      </c>
      <c r="U66" s="284" t="e">
        <f>payesh!#REF!</f>
        <v>#REF!</v>
      </c>
      <c r="V66" s="284" t="e">
        <f>payesh!#REF!</f>
        <v>#REF!</v>
      </c>
      <c r="W66" s="284" t="e">
        <f>payesh!#REF!</f>
        <v>#REF!</v>
      </c>
      <c r="X66" s="284" t="e">
        <f>payesh!#REF!</f>
        <v>#REF!</v>
      </c>
      <c r="Y66" s="284" t="e">
        <f>payesh!#REF!</f>
        <v>#REF!</v>
      </c>
      <c r="Z66" s="284" t="e">
        <f>payesh!#REF!</f>
        <v>#REF!</v>
      </c>
      <c r="AA66" s="284" t="e">
        <f>payesh!#REF!</f>
        <v>#REF!</v>
      </c>
      <c r="AB66" s="284" t="e">
        <f>payesh!#REF!</f>
        <v>#REF!</v>
      </c>
      <c r="AC66" s="284" t="e">
        <f>payesh!#REF!</f>
        <v>#REF!</v>
      </c>
      <c r="AD66" s="284" t="e">
        <f>payesh!#REF!</f>
        <v>#REF!</v>
      </c>
      <c r="AE66" s="284" t="e">
        <f>payesh!#REF!</f>
        <v>#REF!</v>
      </c>
      <c r="AF66" s="284" t="e">
        <f>payesh!#REF!</f>
        <v>#REF!</v>
      </c>
      <c r="AG66" s="284" t="e">
        <f>payesh!#REF!</f>
        <v>#REF!</v>
      </c>
      <c r="AH66" s="284" t="e">
        <f>payesh!#REF!</f>
        <v>#REF!</v>
      </c>
      <c r="AI66" s="284" t="e">
        <f>payesh!#REF!</f>
        <v>#REF!</v>
      </c>
      <c r="AJ66" s="284" t="e">
        <f>payesh!#REF!</f>
        <v>#REF!</v>
      </c>
      <c r="AK66" s="287" t="e">
        <f>payesh!#REF!</f>
        <v>#REF!</v>
      </c>
    </row>
    <row r="67" spans="2:37" ht="18.75" thickBot="1" x14ac:dyDescent="0.3">
      <c r="B67" s="289" t="e">
        <f>payesh!#REF!</f>
        <v>#REF!</v>
      </c>
      <c r="C67" s="292" t="e">
        <f>payesh!#REF!</f>
        <v>#REF!</v>
      </c>
      <c r="D67" s="292" t="e">
        <f>payesh!#REF!</f>
        <v>#REF!</v>
      </c>
      <c r="E67" s="292" t="e">
        <f>payesh!#REF!</f>
        <v>#REF!</v>
      </c>
      <c r="F67" s="292" t="e">
        <f>payesh!#REF!</f>
        <v>#REF!</v>
      </c>
      <c r="G67" s="292" t="e">
        <f>payesh!#REF!</f>
        <v>#REF!</v>
      </c>
      <c r="H67" s="292" t="e">
        <f>payesh!#REF!</f>
        <v>#REF!</v>
      </c>
      <c r="I67" s="293" t="e">
        <f>payesh!#REF!</f>
        <v>#REF!</v>
      </c>
      <c r="J67" s="292" t="e">
        <f>payesh!#REF!</f>
        <v>#REF!</v>
      </c>
      <c r="K67" s="292" t="e">
        <f>payesh!#REF!</f>
        <v>#REF!</v>
      </c>
      <c r="L67" s="292" t="e">
        <f>payesh!#REF!</f>
        <v>#REF!</v>
      </c>
      <c r="M67" s="292" t="e">
        <f>payesh!#REF!</f>
        <v>#REF!</v>
      </c>
      <c r="N67" s="293" t="e">
        <f>payesh!#REF!</f>
        <v>#REF!</v>
      </c>
      <c r="O67" s="292" t="e">
        <f>payesh!#REF!</f>
        <v>#REF!</v>
      </c>
      <c r="P67" s="292" t="e">
        <f>payesh!#REF!</f>
        <v>#REF!</v>
      </c>
      <c r="Q67" s="292" t="e">
        <f>payesh!#REF!</f>
        <v>#REF!</v>
      </c>
      <c r="R67" s="292" t="e">
        <f>payesh!#REF!</f>
        <v>#REF!</v>
      </c>
      <c r="S67" s="292" t="e">
        <f>payesh!#REF!</f>
        <v>#REF!</v>
      </c>
      <c r="T67" s="308" t="e">
        <f>payesh!#REF!</f>
        <v>#REF!</v>
      </c>
      <c r="U67" s="292" t="e">
        <f>payesh!#REF!</f>
        <v>#REF!</v>
      </c>
      <c r="V67" s="292" t="e">
        <f>payesh!#REF!</f>
        <v>#REF!</v>
      </c>
      <c r="W67" s="292" t="e">
        <f>payesh!#REF!</f>
        <v>#REF!</v>
      </c>
      <c r="X67" s="292" t="e">
        <f>payesh!#REF!</f>
        <v>#REF!</v>
      </c>
      <c r="Y67" s="292" t="e">
        <f>payesh!#REF!</f>
        <v>#REF!</v>
      </c>
      <c r="Z67" s="292" t="e">
        <f>payesh!#REF!</f>
        <v>#REF!</v>
      </c>
      <c r="AA67" s="292" t="e">
        <f>payesh!#REF!</f>
        <v>#REF!</v>
      </c>
      <c r="AB67" s="292" t="e">
        <f>payesh!#REF!</f>
        <v>#REF!</v>
      </c>
      <c r="AC67" s="292" t="e">
        <f>payesh!#REF!</f>
        <v>#REF!</v>
      </c>
      <c r="AD67" s="292" t="e">
        <f>payesh!#REF!</f>
        <v>#REF!</v>
      </c>
      <c r="AE67" s="292" t="e">
        <f>payesh!#REF!</f>
        <v>#REF!</v>
      </c>
      <c r="AF67" s="292" t="e">
        <f>payesh!#REF!</f>
        <v>#REF!</v>
      </c>
      <c r="AG67" s="292" t="e">
        <f>payesh!#REF!</f>
        <v>#REF!</v>
      </c>
      <c r="AH67" s="292" t="e">
        <f>payesh!#REF!</f>
        <v>#REF!</v>
      </c>
      <c r="AI67" s="292" t="e">
        <f>payesh!#REF!</f>
        <v>#REF!</v>
      </c>
      <c r="AJ67" s="292" t="e">
        <f>payesh!#REF!</f>
        <v>#REF!</v>
      </c>
      <c r="AK67" s="295" t="e">
        <f>payesh!#REF!</f>
        <v>#REF!</v>
      </c>
    </row>
    <row r="68" spans="2:37" ht="18.75" thickBot="1" x14ac:dyDescent="0.3">
      <c r="B68" s="296" t="e">
        <f>payesh!#REF!</f>
        <v>#REF!</v>
      </c>
      <c r="C68" s="284" t="e">
        <f>payesh!#REF!</f>
        <v>#REF!</v>
      </c>
      <c r="D68" s="284" t="e">
        <f>payesh!#REF!</f>
        <v>#REF!</v>
      </c>
      <c r="E68" s="284" t="e">
        <f>payesh!#REF!</f>
        <v>#REF!</v>
      </c>
      <c r="F68" s="284" t="e">
        <f>payesh!#REF!</f>
        <v>#REF!</v>
      </c>
      <c r="G68" s="284" t="e">
        <f>payesh!#REF!</f>
        <v>#REF!</v>
      </c>
      <c r="H68" s="284" t="e">
        <f>payesh!#REF!</f>
        <v>#REF!</v>
      </c>
      <c r="I68" s="285" t="e">
        <f>payesh!#REF!</f>
        <v>#REF!</v>
      </c>
      <c r="J68" s="284" t="e">
        <f>payesh!#REF!</f>
        <v>#REF!</v>
      </c>
      <c r="K68" s="284" t="e">
        <f>payesh!#REF!</f>
        <v>#REF!</v>
      </c>
      <c r="L68" s="284" t="e">
        <f>payesh!#REF!</f>
        <v>#REF!</v>
      </c>
      <c r="M68" s="284" t="e">
        <f>payesh!#REF!</f>
        <v>#REF!</v>
      </c>
      <c r="N68" s="285" t="e">
        <f>payesh!#REF!</f>
        <v>#REF!</v>
      </c>
      <c r="O68" s="284" t="e">
        <f>payesh!#REF!</f>
        <v>#REF!</v>
      </c>
      <c r="P68" s="284" t="e">
        <f>payesh!#REF!</f>
        <v>#REF!</v>
      </c>
      <c r="Q68" s="284" t="e">
        <f>payesh!#REF!</f>
        <v>#REF!</v>
      </c>
      <c r="R68" s="284" t="e">
        <f>payesh!#REF!</f>
        <v>#REF!</v>
      </c>
      <c r="S68" s="284" t="e">
        <f>payesh!#REF!</f>
        <v>#REF!</v>
      </c>
      <c r="T68" s="307" t="e">
        <f>payesh!#REF!</f>
        <v>#REF!</v>
      </c>
      <c r="U68" s="284" t="e">
        <f>payesh!#REF!</f>
        <v>#REF!</v>
      </c>
      <c r="V68" s="284" t="e">
        <f>payesh!#REF!</f>
        <v>#REF!</v>
      </c>
      <c r="W68" s="284" t="e">
        <f>payesh!#REF!</f>
        <v>#REF!</v>
      </c>
      <c r="X68" s="284" t="e">
        <f>payesh!#REF!</f>
        <v>#REF!</v>
      </c>
      <c r="Y68" s="284" t="e">
        <f>payesh!#REF!</f>
        <v>#REF!</v>
      </c>
      <c r="Z68" s="284" t="e">
        <f>payesh!#REF!</f>
        <v>#REF!</v>
      </c>
      <c r="AA68" s="284" t="e">
        <f>payesh!#REF!</f>
        <v>#REF!</v>
      </c>
      <c r="AB68" s="284" t="e">
        <f>payesh!#REF!</f>
        <v>#REF!</v>
      </c>
      <c r="AC68" s="284" t="e">
        <f>payesh!#REF!</f>
        <v>#REF!</v>
      </c>
      <c r="AD68" s="284" t="e">
        <f>payesh!#REF!</f>
        <v>#REF!</v>
      </c>
      <c r="AE68" s="284" t="e">
        <f>payesh!#REF!</f>
        <v>#REF!</v>
      </c>
      <c r="AF68" s="284" t="e">
        <f>payesh!#REF!</f>
        <v>#REF!</v>
      </c>
      <c r="AG68" s="284" t="e">
        <f>payesh!#REF!</f>
        <v>#REF!</v>
      </c>
      <c r="AH68" s="284" t="e">
        <f>payesh!#REF!</f>
        <v>#REF!</v>
      </c>
      <c r="AI68" s="284" t="e">
        <f>payesh!#REF!</f>
        <v>#REF!</v>
      </c>
      <c r="AJ68" s="284" t="e">
        <f>payesh!#REF!</f>
        <v>#REF!</v>
      </c>
      <c r="AK68" s="287" t="e">
        <f>payesh!#REF!</f>
        <v>#REF!</v>
      </c>
    </row>
    <row r="69" spans="2:37" ht="18.75" thickBot="1" x14ac:dyDescent="0.3">
      <c r="B69" s="289" t="e">
        <f>payesh!#REF!</f>
        <v>#REF!</v>
      </c>
      <c r="C69" s="292" t="e">
        <f>payesh!#REF!</f>
        <v>#REF!</v>
      </c>
      <c r="D69" s="292" t="e">
        <f>payesh!#REF!</f>
        <v>#REF!</v>
      </c>
      <c r="E69" s="292" t="e">
        <f>payesh!#REF!</f>
        <v>#REF!</v>
      </c>
      <c r="F69" s="292" t="e">
        <f>payesh!#REF!</f>
        <v>#REF!</v>
      </c>
      <c r="G69" s="292" t="e">
        <f>payesh!#REF!</f>
        <v>#REF!</v>
      </c>
      <c r="H69" s="292" t="e">
        <f>payesh!#REF!</f>
        <v>#REF!</v>
      </c>
      <c r="I69" s="293" t="e">
        <f>payesh!#REF!</f>
        <v>#REF!</v>
      </c>
      <c r="J69" s="292" t="e">
        <f>payesh!#REF!</f>
        <v>#REF!</v>
      </c>
      <c r="K69" s="292" t="e">
        <f>payesh!#REF!</f>
        <v>#REF!</v>
      </c>
      <c r="L69" s="292" t="e">
        <f>payesh!#REF!</f>
        <v>#REF!</v>
      </c>
      <c r="M69" s="292" t="e">
        <f>payesh!#REF!</f>
        <v>#REF!</v>
      </c>
      <c r="N69" s="293" t="e">
        <f>payesh!#REF!</f>
        <v>#REF!</v>
      </c>
      <c r="O69" s="292" t="e">
        <f>payesh!#REF!</f>
        <v>#REF!</v>
      </c>
      <c r="P69" s="292" t="e">
        <f>payesh!#REF!</f>
        <v>#REF!</v>
      </c>
      <c r="Q69" s="292" t="e">
        <f>payesh!#REF!</f>
        <v>#REF!</v>
      </c>
      <c r="R69" s="292" t="e">
        <f>payesh!#REF!</f>
        <v>#REF!</v>
      </c>
      <c r="S69" s="292" t="e">
        <f>payesh!#REF!</f>
        <v>#REF!</v>
      </c>
      <c r="T69" s="308" t="e">
        <f>payesh!#REF!</f>
        <v>#REF!</v>
      </c>
      <c r="U69" s="292" t="e">
        <f>payesh!#REF!</f>
        <v>#REF!</v>
      </c>
      <c r="V69" s="292" t="e">
        <f>payesh!#REF!</f>
        <v>#REF!</v>
      </c>
      <c r="W69" s="292" t="e">
        <f>payesh!#REF!</f>
        <v>#REF!</v>
      </c>
      <c r="X69" s="292" t="e">
        <f>payesh!#REF!</f>
        <v>#REF!</v>
      </c>
      <c r="Y69" s="292" t="e">
        <f>payesh!#REF!</f>
        <v>#REF!</v>
      </c>
      <c r="Z69" s="292" t="e">
        <f>payesh!#REF!</f>
        <v>#REF!</v>
      </c>
      <c r="AA69" s="292" t="e">
        <f>payesh!#REF!</f>
        <v>#REF!</v>
      </c>
      <c r="AB69" s="292" t="e">
        <f>payesh!#REF!</f>
        <v>#REF!</v>
      </c>
      <c r="AC69" s="292" t="e">
        <f>payesh!#REF!</f>
        <v>#REF!</v>
      </c>
      <c r="AD69" s="292" t="e">
        <f>payesh!#REF!</f>
        <v>#REF!</v>
      </c>
      <c r="AE69" s="292" t="e">
        <f>payesh!#REF!</f>
        <v>#REF!</v>
      </c>
      <c r="AF69" s="292" t="e">
        <f>payesh!#REF!</f>
        <v>#REF!</v>
      </c>
      <c r="AG69" s="292" t="e">
        <f>payesh!#REF!</f>
        <v>#REF!</v>
      </c>
      <c r="AH69" s="292" t="e">
        <f>payesh!#REF!</f>
        <v>#REF!</v>
      </c>
      <c r="AI69" s="292" t="e">
        <f>payesh!#REF!</f>
        <v>#REF!</v>
      </c>
      <c r="AJ69" s="292" t="e">
        <f>payesh!#REF!</f>
        <v>#REF!</v>
      </c>
      <c r="AK69" s="295" t="e">
        <f>payesh!#REF!</f>
        <v>#REF!</v>
      </c>
    </row>
    <row r="70" spans="2:37" ht="18.75" thickBot="1" x14ac:dyDescent="0.3">
      <c r="B70" s="296" t="e">
        <f>payesh!#REF!</f>
        <v>#REF!</v>
      </c>
      <c r="C70" s="284" t="e">
        <f>payesh!#REF!</f>
        <v>#REF!</v>
      </c>
      <c r="D70" s="284" t="e">
        <f>payesh!#REF!</f>
        <v>#REF!</v>
      </c>
      <c r="E70" s="284" t="e">
        <f>payesh!#REF!</f>
        <v>#REF!</v>
      </c>
      <c r="F70" s="284" t="e">
        <f>payesh!#REF!</f>
        <v>#REF!</v>
      </c>
      <c r="G70" s="284" t="e">
        <f>payesh!#REF!</f>
        <v>#REF!</v>
      </c>
      <c r="H70" s="284" t="e">
        <f>payesh!#REF!</f>
        <v>#REF!</v>
      </c>
      <c r="I70" s="285" t="e">
        <f>payesh!#REF!</f>
        <v>#REF!</v>
      </c>
      <c r="J70" s="284" t="e">
        <f>payesh!#REF!</f>
        <v>#REF!</v>
      </c>
      <c r="K70" s="284" t="e">
        <f>payesh!#REF!</f>
        <v>#REF!</v>
      </c>
      <c r="L70" s="284" t="e">
        <f>payesh!#REF!</f>
        <v>#REF!</v>
      </c>
      <c r="M70" s="284" t="e">
        <f>payesh!#REF!</f>
        <v>#REF!</v>
      </c>
      <c r="N70" s="285" t="e">
        <f>payesh!#REF!</f>
        <v>#REF!</v>
      </c>
      <c r="O70" s="284" t="e">
        <f>payesh!#REF!</f>
        <v>#REF!</v>
      </c>
      <c r="P70" s="284" t="e">
        <f>payesh!#REF!</f>
        <v>#REF!</v>
      </c>
      <c r="Q70" s="284" t="e">
        <f>payesh!#REF!</f>
        <v>#REF!</v>
      </c>
      <c r="R70" s="284" t="e">
        <f>payesh!#REF!</f>
        <v>#REF!</v>
      </c>
      <c r="S70" s="284" t="e">
        <f>payesh!#REF!</f>
        <v>#REF!</v>
      </c>
      <c r="T70" s="307" t="e">
        <f>payesh!#REF!</f>
        <v>#REF!</v>
      </c>
      <c r="U70" s="284" t="e">
        <f>payesh!#REF!</f>
        <v>#REF!</v>
      </c>
      <c r="V70" s="284" t="e">
        <f>payesh!#REF!</f>
        <v>#REF!</v>
      </c>
      <c r="W70" s="284" t="e">
        <f>payesh!#REF!</f>
        <v>#REF!</v>
      </c>
      <c r="X70" s="284" t="e">
        <f>payesh!#REF!</f>
        <v>#REF!</v>
      </c>
      <c r="Y70" s="284" t="e">
        <f>payesh!#REF!</f>
        <v>#REF!</v>
      </c>
      <c r="Z70" s="284" t="e">
        <f>payesh!#REF!</f>
        <v>#REF!</v>
      </c>
      <c r="AA70" s="284" t="e">
        <f>payesh!#REF!</f>
        <v>#REF!</v>
      </c>
      <c r="AB70" s="284" t="e">
        <f>payesh!#REF!</f>
        <v>#REF!</v>
      </c>
      <c r="AC70" s="284" t="e">
        <f>payesh!#REF!</f>
        <v>#REF!</v>
      </c>
      <c r="AD70" s="284" t="e">
        <f>payesh!#REF!</f>
        <v>#REF!</v>
      </c>
      <c r="AE70" s="284" t="e">
        <f>payesh!#REF!</f>
        <v>#REF!</v>
      </c>
      <c r="AF70" s="284" t="e">
        <f>payesh!#REF!</f>
        <v>#REF!</v>
      </c>
      <c r="AG70" s="284" t="e">
        <f>payesh!#REF!</f>
        <v>#REF!</v>
      </c>
      <c r="AH70" s="284" t="e">
        <f>payesh!#REF!</f>
        <v>#REF!</v>
      </c>
      <c r="AI70" s="284" t="e">
        <f>payesh!#REF!</f>
        <v>#REF!</v>
      </c>
      <c r="AJ70" s="284" t="e">
        <f>payesh!#REF!</f>
        <v>#REF!</v>
      </c>
      <c r="AK70" s="287" t="e">
        <f>payesh!#REF!</f>
        <v>#REF!</v>
      </c>
    </row>
    <row r="71" spans="2:37" ht="18.75" thickBot="1" x14ac:dyDescent="0.3">
      <c r="B71" s="289" t="e">
        <f>payesh!#REF!</f>
        <v>#REF!</v>
      </c>
      <c r="C71" s="292" t="e">
        <f>payesh!#REF!</f>
        <v>#REF!</v>
      </c>
      <c r="D71" s="292" t="e">
        <f>payesh!#REF!</f>
        <v>#REF!</v>
      </c>
      <c r="E71" s="292" t="e">
        <f>payesh!#REF!</f>
        <v>#REF!</v>
      </c>
      <c r="F71" s="292" t="e">
        <f>payesh!#REF!</f>
        <v>#REF!</v>
      </c>
      <c r="G71" s="292" t="e">
        <f>payesh!#REF!</f>
        <v>#REF!</v>
      </c>
      <c r="H71" s="292" t="e">
        <f>payesh!#REF!</f>
        <v>#REF!</v>
      </c>
      <c r="I71" s="293" t="e">
        <f>payesh!#REF!</f>
        <v>#REF!</v>
      </c>
      <c r="J71" s="292" t="e">
        <f>payesh!#REF!</f>
        <v>#REF!</v>
      </c>
      <c r="K71" s="292" t="e">
        <f>payesh!#REF!</f>
        <v>#REF!</v>
      </c>
      <c r="L71" s="292" t="e">
        <f>payesh!#REF!</f>
        <v>#REF!</v>
      </c>
      <c r="M71" s="292" t="e">
        <f>payesh!#REF!</f>
        <v>#REF!</v>
      </c>
      <c r="N71" s="293" t="e">
        <f>payesh!#REF!</f>
        <v>#REF!</v>
      </c>
      <c r="O71" s="292" t="e">
        <f>payesh!#REF!</f>
        <v>#REF!</v>
      </c>
      <c r="P71" s="292" t="e">
        <f>payesh!#REF!</f>
        <v>#REF!</v>
      </c>
      <c r="Q71" s="292" t="e">
        <f>payesh!#REF!</f>
        <v>#REF!</v>
      </c>
      <c r="R71" s="292" t="e">
        <f>payesh!#REF!</f>
        <v>#REF!</v>
      </c>
      <c r="S71" s="292" t="e">
        <f>payesh!#REF!</f>
        <v>#REF!</v>
      </c>
      <c r="T71" s="308" t="e">
        <f>payesh!#REF!</f>
        <v>#REF!</v>
      </c>
      <c r="U71" s="292" t="e">
        <f>payesh!#REF!</f>
        <v>#REF!</v>
      </c>
      <c r="V71" s="292" t="e">
        <f>payesh!#REF!</f>
        <v>#REF!</v>
      </c>
      <c r="W71" s="292" t="e">
        <f>payesh!#REF!</f>
        <v>#REF!</v>
      </c>
      <c r="X71" s="292" t="e">
        <f>payesh!#REF!</f>
        <v>#REF!</v>
      </c>
      <c r="Y71" s="292" t="e">
        <f>payesh!#REF!</f>
        <v>#REF!</v>
      </c>
      <c r="Z71" s="292" t="e">
        <f>payesh!#REF!</f>
        <v>#REF!</v>
      </c>
      <c r="AA71" s="292" t="e">
        <f>payesh!#REF!</f>
        <v>#REF!</v>
      </c>
      <c r="AB71" s="292" t="e">
        <f>payesh!#REF!</f>
        <v>#REF!</v>
      </c>
      <c r="AC71" s="292" t="e">
        <f>payesh!#REF!</f>
        <v>#REF!</v>
      </c>
      <c r="AD71" s="292" t="e">
        <f>payesh!#REF!</f>
        <v>#REF!</v>
      </c>
      <c r="AE71" s="292" t="e">
        <f>payesh!#REF!</f>
        <v>#REF!</v>
      </c>
      <c r="AF71" s="292" t="e">
        <f>payesh!#REF!</f>
        <v>#REF!</v>
      </c>
      <c r="AG71" s="292" t="e">
        <f>payesh!#REF!</f>
        <v>#REF!</v>
      </c>
      <c r="AH71" s="292" t="e">
        <f>payesh!#REF!</f>
        <v>#REF!</v>
      </c>
      <c r="AI71" s="292" t="e">
        <f>payesh!#REF!</f>
        <v>#REF!</v>
      </c>
      <c r="AJ71" s="292" t="e">
        <f>payesh!#REF!</f>
        <v>#REF!</v>
      </c>
      <c r="AK71" s="295" t="e">
        <f>payesh!#REF!</f>
        <v>#REF!</v>
      </c>
    </row>
    <row r="72" spans="2:37" ht="18.75" thickBot="1" x14ac:dyDescent="0.3">
      <c r="B72" s="296" t="e">
        <f>payesh!#REF!</f>
        <v>#REF!</v>
      </c>
      <c r="C72" s="284" t="e">
        <f>payesh!#REF!</f>
        <v>#REF!</v>
      </c>
      <c r="D72" s="284" t="e">
        <f>payesh!#REF!</f>
        <v>#REF!</v>
      </c>
      <c r="E72" s="284" t="e">
        <f>payesh!#REF!</f>
        <v>#REF!</v>
      </c>
      <c r="F72" s="284" t="e">
        <f>payesh!#REF!</f>
        <v>#REF!</v>
      </c>
      <c r="G72" s="284" t="e">
        <f>payesh!#REF!</f>
        <v>#REF!</v>
      </c>
      <c r="H72" s="284" t="e">
        <f>payesh!#REF!</f>
        <v>#REF!</v>
      </c>
      <c r="I72" s="285" t="e">
        <f>payesh!#REF!</f>
        <v>#REF!</v>
      </c>
      <c r="J72" s="284" t="e">
        <f>payesh!#REF!</f>
        <v>#REF!</v>
      </c>
      <c r="K72" s="284" t="e">
        <f>payesh!#REF!</f>
        <v>#REF!</v>
      </c>
      <c r="L72" s="284" t="e">
        <f>payesh!#REF!</f>
        <v>#REF!</v>
      </c>
      <c r="M72" s="284" t="e">
        <f>payesh!#REF!</f>
        <v>#REF!</v>
      </c>
      <c r="N72" s="285" t="e">
        <f>payesh!#REF!</f>
        <v>#REF!</v>
      </c>
      <c r="O72" s="284" t="e">
        <f>payesh!#REF!</f>
        <v>#REF!</v>
      </c>
      <c r="P72" s="284" t="e">
        <f>payesh!#REF!</f>
        <v>#REF!</v>
      </c>
      <c r="Q72" s="284" t="e">
        <f>payesh!#REF!</f>
        <v>#REF!</v>
      </c>
      <c r="R72" s="284" t="e">
        <f>payesh!#REF!</f>
        <v>#REF!</v>
      </c>
      <c r="S72" s="284" t="e">
        <f>payesh!#REF!</f>
        <v>#REF!</v>
      </c>
      <c r="T72" s="307" t="e">
        <f>payesh!#REF!</f>
        <v>#REF!</v>
      </c>
      <c r="U72" s="284" t="e">
        <f>payesh!#REF!</f>
        <v>#REF!</v>
      </c>
      <c r="V72" s="284" t="e">
        <f>payesh!#REF!</f>
        <v>#REF!</v>
      </c>
      <c r="W72" s="284" t="e">
        <f>payesh!#REF!</f>
        <v>#REF!</v>
      </c>
      <c r="X72" s="284" t="e">
        <f>payesh!#REF!</f>
        <v>#REF!</v>
      </c>
      <c r="Y72" s="284" t="e">
        <f>payesh!#REF!</f>
        <v>#REF!</v>
      </c>
      <c r="Z72" s="284" t="e">
        <f>payesh!#REF!</f>
        <v>#REF!</v>
      </c>
      <c r="AA72" s="284" t="e">
        <f>payesh!#REF!</f>
        <v>#REF!</v>
      </c>
      <c r="AB72" s="284" t="e">
        <f>payesh!#REF!</f>
        <v>#REF!</v>
      </c>
      <c r="AC72" s="284" t="e">
        <f>payesh!#REF!</f>
        <v>#REF!</v>
      </c>
      <c r="AD72" s="284" t="e">
        <f>payesh!#REF!</f>
        <v>#REF!</v>
      </c>
      <c r="AE72" s="284" t="e">
        <f>payesh!#REF!</f>
        <v>#REF!</v>
      </c>
      <c r="AF72" s="284" t="e">
        <f>payesh!#REF!</f>
        <v>#REF!</v>
      </c>
      <c r="AG72" s="284" t="e">
        <f>payesh!#REF!</f>
        <v>#REF!</v>
      </c>
      <c r="AH72" s="284" t="e">
        <f>payesh!#REF!</f>
        <v>#REF!</v>
      </c>
      <c r="AI72" s="284" t="e">
        <f>payesh!#REF!</f>
        <v>#REF!</v>
      </c>
      <c r="AJ72" s="284" t="e">
        <f>payesh!#REF!</f>
        <v>#REF!</v>
      </c>
      <c r="AK72" s="287" t="e">
        <f>payesh!#REF!</f>
        <v>#REF!</v>
      </c>
    </row>
    <row r="73" spans="2:37" ht="18.75" thickBot="1" x14ac:dyDescent="0.3">
      <c r="B73" s="289" t="e">
        <f>payesh!#REF!</f>
        <v>#REF!</v>
      </c>
      <c r="C73" s="292" t="e">
        <f>payesh!#REF!</f>
        <v>#REF!</v>
      </c>
      <c r="D73" s="292" t="e">
        <f>payesh!#REF!</f>
        <v>#REF!</v>
      </c>
      <c r="E73" s="292" t="e">
        <f>payesh!#REF!</f>
        <v>#REF!</v>
      </c>
      <c r="F73" s="292" t="e">
        <f>payesh!#REF!</f>
        <v>#REF!</v>
      </c>
      <c r="G73" s="292" t="e">
        <f>payesh!#REF!</f>
        <v>#REF!</v>
      </c>
      <c r="H73" s="292" t="e">
        <f>payesh!#REF!</f>
        <v>#REF!</v>
      </c>
      <c r="I73" s="293" t="e">
        <f>payesh!#REF!</f>
        <v>#REF!</v>
      </c>
      <c r="J73" s="292" t="e">
        <f>payesh!#REF!</f>
        <v>#REF!</v>
      </c>
      <c r="K73" s="292" t="e">
        <f>payesh!#REF!</f>
        <v>#REF!</v>
      </c>
      <c r="L73" s="292" t="e">
        <f>payesh!#REF!</f>
        <v>#REF!</v>
      </c>
      <c r="M73" s="292" t="e">
        <f>payesh!#REF!</f>
        <v>#REF!</v>
      </c>
      <c r="N73" s="293" t="e">
        <f>payesh!#REF!</f>
        <v>#REF!</v>
      </c>
      <c r="O73" s="292" t="e">
        <f>payesh!#REF!</f>
        <v>#REF!</v>
      </c>
      <c r="P73" s="292" t="e">
        <f>payesh!#REF!</f>
        <v>#REF!</v>
      </c>
      <c r="Q73" s="292" t="e">
        <f>payesh!#REF!</f>
        <v>#REF!</v>
      </c>
      <c r="R73" s="292" t="e">
        <f>payesh!#REF!</f>
        <v>#REF!</v>
      </c>
      <c r="S73" s="292" t="e">
        <f>payesh!#REF!</f>
        <v>#REF!</v>
      </c>
      <c r="T73" s="308" t="e">
        <f>payesh!#REF!</f>
        <v>#REF!</v>
      </c>
      <c r="U73" s="292" t="e">
        <f>payesh!#REF!</f>
        <v>#REF!</v>
      </c>
      <c r="V73" s="292" t="e">
        <f>payesh!#REF!</f>
        <v>#REF!</v>
      </c>
      <c r="W73" s="292" t="e">
        <f>payesh!#REF!</f>
        <v>#REF!</v>
      </c>
      <c r="X73" s="292" t="e">
        <f>payesh!#REF!</f>
        <v>#REF!</v>
      </c>
      <c r="Y73" s="292" t="e">
        <f>payesh!#REF!</f>
        <v>#REF!</v>
      </c>
      <c r="Z73" s="292" t="e">
        <f>payesh!#REF!</f>
        <v>#REF!</v>
      </c>
      <c r="AA73" s="292" t="e">
        <f>payesh!#REF!</f>
        <v>#REF!</v>
      </c>
      <c r="AB73" s="292" t="e">
        <f>payesh!#REF!</f>
        <v>#REF!</v>
      </c>
      <c r="AC73" s="292" t="e">
        <f>payesh!#REF!</f>
        <v>#REF!</v>
      </c>
      <c r="AD73" s="292" t="e">
        <f>payesh!#REF!</f>
        <v>#REF!</v>
      </c>
      <c r="AE73" s="292" t="e">
        <f>payesh!#REF!</f>
        <v>#REF!</v>
      </c>
      <c r="AF73" s="292" t="e">
        <f>payesh!#REF!</f>
        <v>#REF!</v>
      </c>
      <c r="AG73" s="292" t="e">
        <f>payesh!#REF!</f>
        <v>#REF!</v>
      </c>
      <c r="AH73" s="292" t="e">
        <f>payesh!#REF!</f>
        <v>#REF!</v>
      </c>
      <c r="AI73" s="292" t="e">
        <f>payesh!#REF!</f>
        <v>#REF!</v>
      </c>
      <c r="AJ73" s="292" t="e">
        <f>payesh!#REF!</f>
        <v>#REF!</v>
      </c>
      <c r="AK73" s="295" t="e">
        <f>payesh!#REF!</f>
        <v>#REF!</v>
      </c>
    </row>
    <row r="74" spans="2:37" ht="18.75" thickBot="1" x14ac:dyDescent="0.3">
      <c r="B74" s="296" t="e">
        <f>payesh!#REF!</f>
        <v>#REF!</v>
      </c>
      <c r="C74" s="284" t="e">
        <f>payesh!#REF!</f>
        <v>#REF!</v>
      </c>
      <c r="D74" s="284" t="e">
        <f>payesh!#REF!</f>
        <v>#REF!</v>
      </c>
      <c r="E74" s="284" t="e">
        <f>payesh!#REF!</f>
        <v>#REF!</v>
      </c>
      <c r="F74" s="284" t="e">
        <f>payesh!#REF!</f>
        <v>#REF!</v>
      </c>
      <c r="G74" s="284" t="e">
        <f>payesh!#REF!</f>
        <v>#REF!</v>
      </c>
      <c r="H74" s="284" t="e">
        <f>payesh!#REF!</f>
        <v>#REF!</v>
      </c>
      <c r="I74" s="285" t="e">
        <f>payesh!#REF!</f>
        <v>#REF!</v>
      </c>
      <c r="J74" s="284" t="e">
        <f>payesh!#REF!</f>
        <v>#REF!</v>
      </c>
      <c r="K74" s="284" t="e">
        <f>payesh!#REF!</f>
        <v>#REF!</v>
      </c>
      <c r="L74" s="284" t="e">
        <f>payesh!#REF!</f>
        <v>#REF!</v>
      </c>
      <c r="M74" s="284" t="e">
        <f>payesh!#REF!</f>
        <v>#REF!</v>
      </c>
      <c r="N74" s="285" t="e">
        <f>payesh!#REF!</f>
        <v>#REF!</v>
      </c>
      <c r="O74" s="284" t="e">
        <f>payesh!#REF!</f>
        <v>#REF!</v>
      </c>
      <c r="P74" s="284" t="e">
        <f>payesh!#REF!</f>
        <v>#REF!</v>
      </c>
      <c r="Q74" s="284" t="e">
        <f>payesh!#REF!</f>
        <v>#REF!</v>
      </c>
      <c r="R74" s="284" t="e">
        <f>payesh!#REF!</f>
        <v>#REF!</v>
      </c>
      <c r="S74" s="284" t="e">
        <f>payesh!#REF!</f>
        <v>#REF!</v>
      </c>
      <c r="T74" s="307" t="e">
        <f>payesh!#REF!</f>
        <v>#REF!</v>
      </c>
      <c r="U74" s="284" t="e">
        <f>payesh!#REF!</f>
        <v>#REF!</v>
      </c>
      <c r="V74" s="284" t="e">
        <f>payesh!#REF!</f>
        <v>#REF!</v>
      </c>
      <c r="W74" s="284" t="e">
        <f>payesh!#REF!</f>
        <v>#REF!</v>
      </c>
      <c r="X74" s="284" t="e">
        <f>payesh!#REF!</f>
        <v>#REF!</v>
      </c>
      <c r="Y74" s="284" t="e">
        <f>payesh!#REF!</f>
        <v>#REF!</v>
      </c>
      <c r="Z74" s="284" t="e">
        <f>payesh!#REF!</f>
        <v>#REF!</v>
      </c>
      <c r="AA74" s="284" t="e">
        <f>payesh!#REF!</f>
        <v>#REF!</v>
      </c>
      <c r="AB74" s="284" t="e">
        <f>payesh!#REF!</f>
        <v>#REF!</v>
      </c>
      <c r="AC74" s="284" t="e">
        <f>payesh!#REF!</f>
        <v>#REF!</v>
      </c>
      <c r="AD74" s="284" t="e">
        <f>payesh!#REF!</f>
        <v>#REF!</v>
      </c>
      <c r="AE74" s="284" t="e">
        <f>payesh!#REF!</f>
        <v>#REF!</v>
      </c>
      <c r="AF74" s="284" t="e">
        <f>payesh!#REF!</f>
        <v>#REF!</v>
      </c>
      <c r="AG74" s="284" t="e">
        <f>payesh!#REF!</f>
        <v>#REF!</v>
      </c>
      <c r="AH74" s="284" t="e">
        <f>payesh!#REF!</f>
        <v>#REF!</v>
      </c>
      <c r="AI74" s="284" t="e">
        <f>payesh!#REF!</f>
        <v>#REF!</v>
      </c>
      <c r="AJ74" s="284" t="e">
        <f>payesh!#REF!</f>
        <v>#REF!</v>
      </c>
      <c r="AK74" s="287" t="e">
        <f>payesh!#REF!</f>
        <v>#REF!</v>
      </c>
    </row>
    <row r="75" spans="2:37" ht="18.75" thickBot="1" x14ac:dyDescent="0.3">
      <c r="B75" s="289" t="e">
        <f>payesh!#REF!</f>
        <v>#REF!</v>
      </c>
      <c r="C75" s="292" t="e">
        <f>payesh!#REF!</f>
        <v>#REF!</v>
      </c>
      <c r="D75" s="292" t="e">
        <f>payesh!#REF!</f>
        <v>#REF!</v>
      </c>
      <c r="E75" s="292" t="e">
        <f>payesh!#REF!</f>
        <v>#REF!</v>
      </c>
      <c r="F75" s="292" t="e">
        <f>payesh!#REF!</f>
        <v>#REF!</v>
      </c>
      <c r="G75" s="292" t="e">
        <f>payesh!#REF!</f>
        <v>#REF!</v>
      </c>
      <c r="H75" s="292" t="e">
        <f>payesh!#REF!</f>
        <v>#REF!</v>
      </c>
      <c r="I75" s="293" t="e">
        <f>payesh!#REF!</f>
        <v>#REF!</v>
      </c>
      <c r="J75" s="292" t="e">
        <f>payesh!#REF!</f>
        <v>#REF!</v>
      </c>
      <c r="K75" s="292" t="e">
        <f>payesh!#REF!</f>
        <v>#REF!</v>
      </c>
      <c r="L75" s="292" t="e">
        <f>payesh!#REF!</f>
        <v>#REF!</v>
      </c>
      <c r="M75" s="292" t="e">
        <f>payesh!#REF!</f>
        <v>#REF!</v>
      </c>
      <c r="N75" s="293" t="e">
        <f>payesh!#REF!</f>
        <v>#REF!</v>
      </c>
      <c r="O75" s="292" t="e">
        <f>payesh!#REF!</f>
        <v>#REF!</v>
      </c>
      <c r="P75" s="292" t="e">
        <f>payesh!#REF!</f>
        <v>#REF!</v>
      </c>
      <c r="Q75" s="292" t="e">
        <f>payesh!#REF!</f>
        <v>#REF!</v>
      </c>
      <c r="R75" s="292" t="e">
        <f>payesh!#REF!</f>
        <v>#REF!</v>
      </c>
      <c r="S75" s="292" t="e">
        <f>payesh!#REF!</f>
        <v>#REF!</v>
      </c>
      <c r="T75" s="308" t="e">
        <f>payesh!#REF!</f>
        <v>#REF!</v>
      </c>
      <c r="U75" s="292" t="e">
        <f>payesh!#REF!</f>
        <v>#REF!</v>
      </c>
      <c r="V75" s="292" t="e">
        <f>payesh!#REF!</f>
        <v>#REF!</v>
      </c>
      <c r="W75" s="292" t="e">
        <f>payesh!#REF!</f>
        <v>#REF!</v>
      </c>
      <c r="X75" s="292" t="e">
        <f>payesh!#REF!</f>
        <v>#REF!</v>
      </c>
      <c r="Y75" s="292" t="e">
        <f>payesh!#REF!</f>
        <v>#REF!</v>
      </c>
      <c r="Z75" s="292" t="e">
        <f>payesh!#REF!</f>
        <v>#REF!</v>
      </c>
      <c r="AA75" s="292" t="e">
        <f>payesh!#REF!</f>
        <v>#REF!</v>
      </c>
      <c r="AB75" s="292" t="e">
        <f>payesh!#REF!</f>
        <v>#REF!</v>
      </c>
      <c r="AC75" s="292" t="e">
        <f>payesh!#REF!</f>
        <v>#REF!</v>
      </c>
      <c r="AD75" s="292" t="e">
        <f>payesh!#REF!</f>
        <v>#REF!</v>
      </c>
      <c r="AE75" s="292" t="e">
        <f>payesh!#REF!</f>
        <v>#REF!</v>
      </c>
      <c r="AF75" s="292" t="e">
        <f>payesh!#REF!</f>
        <v>#REF!</v>
      </c>
      <c r="AG75" s="292" t="e">
        <f>payesh!#REF!</f>
        <v>#REF!</v>
      </c>
      <c r="AH75" s="292" t="e">
        <f>payesh!#REF!</f>
        <v>#REF!</v>
      </c>
      <c r="AI75" s="292" t="e">
        <f>payesh!#REF!</f>
        <v>#REF!</v>
      </c>
      <c r="AJ75" s="292" t="e">
        <f>payesh!#REF!</f>
        <v>#REF!</v>
      </c>
      <c r="AK75" s="295" t="e">
        <f>payesh!#REF!</f>
        <v>#REF!</v>
      </c>
    </row>
    <row r="76" spans="2:37" ht="18.75" thickBot="1" x14ac:dyDescent="0.3">
      <c r="B76" s="296" t="e">
        <f>payesh!#REF!</f>
        <v>#REF!</v>
      </c>
      <c r="C76" s="284" t="e">
        <f>payesh!#REF!</f>
        <v>#REF!</v>
      </c>
      <c r="D76" s="284" t="e">
        <f>payesh!#REF!</f>
        <v>#REF!</v>
      </c>
      <c r="E76" s="284" t="e">
        <f>payesh!#REF!</f>
        <v>#REF!</v>
      </c>
      <c r="F76" s="284" t="e">
        <f>payesh!#REF!</f>
        <v>#REF!</v>
      </c>
      <c r="G76" s="284" t="e">
        <f>payesh!#REF!</f>
        <v>#REF!</v>
      </c>
      <c r="H76" s="284" t="e">
        <f>payesh!#REF!</f>
        <v>#REF!</v>
      </c>
      <c r="I76" s="285" t="e">
        <f>payesh!#REF!</f>
        <v>#REF!</v>
      </c>
      <c r="J76" s="284" t="e">
        <f>payesh!#REF!</f>
        <v>#REF!</v>
      </c>
      <c r="K76" s="284" t="e">
        <f>payesh!#REF!</f>
        <v>#REF!</v>
      </c>
      <c r="L76" s="284" t="e">
        <f>payesh!#REF!</f>
        <v>#REF!</v>
      </c>
      <c r="M76" s="284" t="e">
        <f>payesh!#REF!</f>
        <v>#REF!</v>
      </c>
      <c r="N76" s="285" t="e">
        <f>payesh!#REF!</f>
        <v>#REF!</v>
      </c>
      <c r="O76" s="284" t="e">
        <f>payesh!#REF!</f>
        <v>#REF!</v>
      </c>
      <c r="P76" s="284" t="e">
        <f>payesh!#REF!</f>
        <v>#REF!</v>
      </c>
      <c r="Q76" s="284" t="e">
        <f>payesh!#REF!</f>
        <v>#REF!</v>
      </c>
      <c r="R76" s="284" t="e">
        <f>payesh!#REF!</f>
        <v>#REF!</v>
      </c>
      <c r="S76" s="284" t="e">
        <f>payesh!#REF!</f>
        <v>#REF!</v>
      </c>
      <c r="T76" s="307" t="e">
        <f>payesh!#REF!</f>
        <v>#REF!</v>
      </c>
      <c r="U76" s="284" t="e">
        <f>payesh!#REF!</f>
        <v>#REF!</v>
      </c>
      <c r="V76" s="284" t="e">
        <f>payesh!#REF!</f>
        <v>#REF!</v>
      </c>
      <c r="W76" s="284" t="e">
        <f>payesh!#REF!</f>
        <v>#REF!</v>
      </c>
      <c r="X76" s="284" t="e">
        <f>payesh!#REF!</f>
        <v>#REF!</v>
      </c>
      <c r="Y76" s="284" t="e">
        <f>payesh!#REF!</f>
        <v>#REF!</v>
      </c>
      <c r="Z76" s="284" t="e">
        <f>payesh!#REF!</f>
        <v>#REF!</v>
      </c>
      <c r="AA76" s="284" t="e">
        <f>payesh!#REF!</f>
        <v>#REF!</v>
      </c>
      <c r="AB76" s="284" t="e">
        <f>payesh!#REF!</f>
        <v>#REF!</v>
      </c>
      <c r="AC76" s="284" t="e">
        <f>payesh!#REF!</f>
        <v>#REF!</v>
      </c>
      <c r="AD76" s="284" t="e">
        <f>payesh!#REF!</f>
        <v>#REF!</v>
      </c>
      <c r="AE76" s="284" t="e">
        <f>payesh!#REF!</f>
        <v>#REF!</v>
      </c>
      <c r="AF76" s="284" t="e">
        <f>payesh!#REF!</f>
        <v>#REF!</v>
      </c>
      <c r="AG76" s="284" t="e">
        <f>payesh!#REF!</f>
        <v>#REF!</v>
      </c>
      <c r="AH76" s="284" t="e">
        <f>payesh!#REF!</f>
        <v>#REF!</v>
      </c>
      <c r="AI76" s="284" t="e">
        <f>payesh!#REF!</f>
        <v>#REF!</v>
      </c>
      <c r="AJ76" s="284" t="e">
        <f>payesh!#REF!</f>
        <v>#REF!</v>
      </c>
      <c r="AK76" s="287" t="e">
        <f>payesh!#REF!</f>
        <v>#REF!</v>
      </c>
    </row>
    <row r="77" spans="2:37" ht="18.75" thickBot="1" x14ac:dyDescent="0.3">
      <c r="B77" s="289" t="e">
        <f>payesh!#REF!</f>
        <v>#REF!</v>
      </c>
      <c r="C77" s="292" t="e">
        <f>payesh!#REF!</f>
        <v>#REF!</v>
      </c>
      <c r="D77" s="292" t="e">
        <f>payesh!#REF!</f>
        <v>#REF!</v>
      </c>
      <c r="E77" s="292" t="e">
        <f>payesh!#REF!</f>
        <v>#REF!</v>
      </c>
      <c r="F77" s="292" t="e">
        <f>payesh!#REF!</f>
        <v>#REF!</v>
      </c>
      <c r="G77" s="292" t="e">
        <f>payesh!#REF!</f>
        <v>#REF!</v>
      </c>
      <c r="H77" s="292" t="e">
        <f>payesh!#REF!</f>
        <v>#REF!</v>
      </c>
      <c r="I77" s="293" t="e">
        <f>payesh!#REF!</f>
        <v>#REF!</v>
      </c>
      <c r="J77" s="292" t="e">
        <f>payesh!#REF!</f>
        <v>#REF!</v>
      </c>
      <c r="K77" s="292" t="e">
        <f>payesh!#REF!</f>
        <v>#REF!</v>
      </c>
      <c r="L77" s="292" t="e">
        <f>payesh!#REF!</f>
        <v>#REF!</v>
      </c>
      <c r="M77" s="292" t="e">
        <f>payesh!#REF!</f>
        <v>#REF!</v>
      </c>
      <c r="N77" s="293" t="e">
        <f>payesh!#REF!</f>
        <v>#REF!</v>
      </c>
      <c r="O77" s="292" t="e">
        <f>payesh!#REF!</f>
        <v>#REF!</v>
      </c>
      <c r="P77" s="292" t="e">
        <f>payesh!#REF!</f>
        <v>#REF!</v>
      </c>
      <c r="Q77" s="292" t="e">
        <f>payesh!#REF!</f>
        <v>#REF!</v>
      </c>
      <c r="R77" s="292" t="e">
        <f>payesh!#REF!</f>
        <v>#REF!</v>
      </c>
      <c r="S77" s="292" t="e">
        <f>payesh!#REF!</f>
        <v>#REF!</v>
      </c>
      <c r="T77" s="308" t="e">
        <f>payesh!#REF!</f>
        <v>#REF!</v>
      </c>
      <c r="U77" s="292" t="e">
        <f>payesh!#REF!</f>
        <v>#REF!</v>
      </c>
      <c r="V77" s="292" t="e">
        <f>payesh!#REF!</f>
        <v>#REF!</v>
      </c>
      <c r="W77" s="292" t="e">
        <f>payesh!#REF!</f>
        <v>#REF!</v>
      </c>
      <c r="X77" s="292" t="e">
        <f>payesh!#REF!</f>
        <v>#REF!</v>
      </c>
      <c r="Y77" s="292" t="e">
        <f>payesh!#REF!</f>
        <v>#REF!</v>
      </c>
      <c r="Z77" s="292" t="e">
        <f>payesh!#REF!</f>
        <v>#REF!</v>
      </c>
      <c r="AA77" s="292" t="e">
        <f>payesh!#REF!</f>
        <v>#REF!</v>
      </c>
      <c r="AB77" s="292" t="e">
        <f>payesh!#REF!</f>
        <v>#REF!</v>
      </c>
      <c r="AC77" s="292" t="e">
        <f>payesh!#REF!</f>
        <v>#REF!</v>
      </c>
      <c r="AD77" s="292" t="e">
        <f>payesh!#REF!</f>
        <v>#REF!</v>
      </c>
      <c r="AE77" s="292" t="e">
        <f>payesh!#REF!</f>
        <v>#REF!</v>
      </c>
      <c r="AF77" s="292" t="e">
        <f>payesh!#REF!</f>
        <v>#REF!</v>
      </c>
      <c r="AG77" s="292" t="e">
        <f>payesh!#REF!</f>
        <v>#REF!</v>
      </c>
      <c r="AH77" s="292" t="e">
        <f>payesh!#REF!</f>
        <v>#REF!</v>
      </c>
      <c r="AI77" s="292" t="e">
        <f>payesh!#REF!</f>
        <v>#REF!</v>
      </c>
      <c r="AJ77" s="292" t="e">
        <f>payesh!#REF!</f>
        <v>#REF!</v>
      </c>
      <c r="AK77" s="295" t="e">
        <f>payesh!#REF!</f>
        <v>#REF!</v>
      </c>
    </row>
    <row r="78" spans="2:37" ht="18.75" thickBot="1" x14ac:dyDescent="0.3">
      <c r="B78" s="296" t="e">
        <f>payesh!#REF!</f>
        <v>#REF!</v>
      </c>
      <c r="C78" s="284" t="e">
        <f>payesh!#REF!</f>
        <v>#REF!</v>
      </c>
      <c r="D78" s="284" t="e">
        <f>payesh!#REF!</f>
        <v>#REF!</v>
      </c>
      <c r="E78" s="284" t="e">
        <f>payesh!#REF!</f>
        <v>#REF!</v>
      </c>
      <c r="F78" s="284" t="e">
        <f>payesh!#REF!</f>
        <v>#REF!</v>
      </c>
      <c r="G78" s="284" t="e">
        <f>payesh!#REF!</f>
        <v>#REF!</v>
      </c>
      <c r="H78" s="284" t="e">
        <f>payesh!#REF!</f>
        <v>#REF!</v>
      </c>
      <c r="I78" s="285" t="e">
        <f>payesh!#REF!</f>
        <v>#REF!</v>
      </c>
      <c r="J78" s="284" t="e">
        <f>payesh!#REF!</f>
        <v>#REF!</v>
      </c>
      <c r="K78" s="284" t="e">
        <f>payesh!#REF!</f>
        <v>#REF!</v>
      </c>
      <c r="L78" s="284" t="e">
        <f>payesh!#REF!</f>
        <v>#REF!</v>
      </c>
      <c r="M78" s="284" t="e">
        <f>payesh!#REF!</f>
        <v>#REF!</v>
      </c>
      <c r="N78" s="285" t="e">
        <f>payesh!#REF!</f>
        <v>#REF!</v>
      </c>
      <c r="O78" s="284" t="e">
        <f>payesh!#REF!</f>
        <v>#REF!</v>
      </c>
      <c r="P78" s="284" t="e">
        <f>payesh!#REF!</f>
        <v>#REF!</v>
      </c>
      <c r="Q78" s="284" t="e">
        <f>payesh!#REF!</f>
        <v>#REF!</v>
      </c>
      <c r="R78" s="284" t="e">
        <f>payesh!#REF!</f>
        <v>#REF!</v>
      </c>
      <c r="S78" s="284" t="e">
        <f>payesh!#REF!</f>
        <v>#REF!</v>
      </c>
      <c r="T78" s="307" t="e">
        <f>payesh!#REF!</f>
        <v>#REF!</v>
      </c>
      <c r="U78" s="284" t="e">
        <f>payesh!#REF!</f>
        <v>#REF!</v>
      </c>
      <c r="V78" s="284" t="e">
        <f>payesh!#REF!</f>
        <v>#REF!</v>
      </c>
      <c r="W78" s="284" t="e">
        <f>payesh!#REF!</f>
        <v>#REF!</v>
      </c>
      <c r="X78" s="284" t="e">
        <f>payesh!#REF!</f>
        <v>#REF!</v>
      </c>
      <c r="Y78" s="284" t="e">
        <f>payesh!#REF!</f>
        <v>#REF!</v>
      </c>
      <c r="Z78" s="284" t="e">
        <f>payesh!#REF!</f>
        <v>#REF!</v>
      </c>
      <c r="AA78" s="284" t="e">
        <f>payesh!#REF!</f>
        <v>#REF!</v>
      </c>
      <c r="AB78" s="284" t="e">
        <f>payesh!#REF!</f>
        <v>#REF!</v>
      </c>
      <c r="AC78" s="284" t="e">
        <f>payesh!#REF!</f>
        <v>#REF!</v>
      </c>
      <c r="AD78" s="284" t="e">
        <f>payesh!#REF!</f>
        <v>#REF!</v>
      </c>
      <c r="AE78" s="284" t="e">
        <f>payesh!#REF!</f>
        <v>#REF!</v>
      </c>
      <c r="AF78" s="284" t="e">
        <f>payesh!#REF!</f>
        <v>#REF!</v>
      </c>
      <c r="AG78" s="284" t="e">
        <f>payesh!#REF!</f>
        <v>#REF!</v>
      </c>
      <c r="AH78" s="284" t="e">
        <f>payesh!#REF!</f>
        <v>#REF!</v>
      </c>
      <c r="AI78" s="284" t="e">
        <f>payesh!#REF!</f>
        <v>#REF!</v>
      </c>
      <c r="AJ78" s="284" t="e">
        <f>payesh!#REF!</f>
        <v>#REF!</v>
      </c>
      <c r="AK78" s="287" t="e">
        <f>payesh!#REF!</f>
        <v>#REF!</v>
      </c>
    </row>
    <row r="79" spans="2:37" ht="18.75" thickBot="1" x14ac:dyDescent="0.3">
      <c r="B79" s="289" t="e">
        <f>payesh!#REF!</f>
        <v>#REF!</v>
      </c>
      <c r="C79" s="292" t="e">
        <f>payesh!#REF!</f>
        <v>#REF!</v>
      </c>
      <c r="D79" s="292" t="e">
        <f>payesh!#REF!</f>
        <v>#REF!</v>
      </c>
      <c r="E79" s="292" t="e">
        <f>payesh!#REF!</f>
        <v>#REF!</v>
      </c>
      <c r="F79" s="292" t="e">
        <f>payesh!#REF!</f>
        <v>#REF!</v>
      </c>
      <c r="G79" s="292" t="e">
        <f>payesh!#REF!</f>
        <v>#REF!</v>
      </c>
      <c r="H79" s="292" t="e">
        <f>payesh!#REF!</f>
        <v>#REF!</v>
      </c>
      <c r="I79" s="293" t="e">
        <f>payesh!#REF!</f>
        <v>#REF!</v>
      </c>
      <c r="J79" s="292" t="e">
        <f>payesh!#REF!</f>
        <v>#REF!</v>
      </c>
      <c r="K79" s="292" t="e">
        <f>payesh!#REF!</f>
        <v>#REF!</v>
      </c>
      <c r="L79" s="292" t="e">
        <f>payesh!#REF!</f>
        <v>#REF!</v>
      </c>
      <c r="M79" s="292" t="e">
        <f>payesh!#REF!</f>
        <v>#REF!</v>
      </c>
      <c r="N79" s="293" t="e">
        <f>payesh!#REF!</f>
        <v>#REF!</v>
      </c>
      <c r="O79" s="292" t="e">
        <f>payesh!#REF!</f>
        <v>#REF!</v>
      </c>
      <c r="P79" s="292" t="e">
        <f>payesh!#REF!</f>
        <v>#REF!</v>
      </c>
      <c r="Q79" s="292" t="e">
        <f>payesh!#REF!</f>
        <v>#REF!</v>
      </c>
      <c r="R79" s="292" t="e">
        <f>payesh!#REF!</f>
        <v>#REF!</v>
      </c>
      <c r="S79" s="292" t="e">
        <f>payesh!#REF!</f>
        <v>#REF!</v>
      </c>
      <c r="T79" s="308" t="e">
        <f>payesh!#REF!</f>
        <v>#REF!</v>
      </c>
      <c r="U79" s="292" t="e">
        <f>payesh!#REF!</f>
        <v>#REF!</v>
      </c>
      <c r="V79" s="292" t="e">
        <f>payesh!#REF!</f>
        <v>#REF!</v>
      </c>
      <c r="W79" s="292" t="e">
        <f>payesh!#REF!</f>
        <v>#REF!</v>
      </c>
      <c r="X79" s="292" t="e">
        <f>payesh!#REF!</f>
        <v>#REF!</v>
      </c>
      <c r="Y79" s="292" t="e">
        <f>payesh!#REF!</f>
        <v>#REF!</v>
      </c>
      <c r="Z79" s="292" t="e">
        <f>payesh!#REF!</f>
        <v>#REF!</v>
      </c>
      <c r="AA79" s="292" t="e">
        <f>payesh!#REF!</f>
        <v>#REF!</v>
      </c>
      <c r="AB79" s="292" t="e">
        <f>payesh!#REF!</f>
        <v>#REF!</v>
      </c>
      <c r="AC79" s="292" t="e">
        <f>payesh!#REF!</f>
        <v>#REF!</v>
      </c>
      <c r="AD79" s="292" t="e">
        <f>payesh!#REF!</f>
        <v>#REF!</v>
      </c>
      <c r="AE79" s="292" t="e">
        <f>payesh!#REF!</f>
        <v>#REF!</v>
      </c>
      <c r="AF79" s="292" t="e">
        <f>payesh!#REF!</f>
        <v>#REF!</v>
      </c>
      <c r="AG79" s="292" t="e">
        <f>payesh!#REF!</f>
        <v>#REF!</v>
      </c>
      <c r="AH79" s="292" t="e">
        <f>payesh!#REF!</f>
        <v>#REF!</v>
      </c>
      <c r="AI79" s="292" t="e">
        <f>payesh!#REF!</f>
        <v>#REF!</v>
      </c>
      <c r="AJ79" s="292" t="e">
        <f>payesh!#REF!</f>
        <v>#REF!</v>
      </c>
      <c r="AK79" s="295" t="e">
        <f>payesh!#REF!</f>
        <v>#REF!</v>
      </c>
    </row>
    <row r="80" spans="2:37" ht="18.75" thickBot="1" x14ac:dyDescent="0.3">
      <c r="B80" s="296" t="e">
        <f>payesh!#REF!</f>
        <v>#REF!</v>
      </c>
      <c r="C80" s="284" t="e">
        <f>payesh!#REF!</f>
        <v>#REF!</v>
      </c>
      <c r="D80" s="284" t="e">
        <f>payesh!#REF!</f>
        <v>#REF!</v>
      </c>
      <c r="E80" s="284" t="e">
        <f>payesh!#REF!</f>
        <v>#REF!</v>
      </c>
      <c r="F80" s="284" t="e">
        <f>payesh!#REF!</f>
        <v>#REF!</v>
      </c>
      <c r="G80" s="284" t="e">
        <f>payesh!#REF!</f>
        <v>#REF!</v>
      </c>
      <c r="H80" s="284" t="e">
        <f>payesh!#REF!</f>
        <v>#REF!</v>
      </c>
      <c r="I80" s="285" t="e">
        <f>payesh!#REF!</f>
        <v>#REF!</v>
      </c>
      <c r="J80" s="284" t="e">
        <f>payesh!#REF!</f>
        <v>#REF!</v>
      </c>
      <c r="K80" s="284" t="e">
        <f>payesh!#REF!</f>
        <v>#REF!</v>
      </c>
      <c r="L80" s="284" t="e">
        <f>payesh!#REF!</f>
        <v>#REF!</v>
      </c>
      <c r="M80" s="284" t="e">
        <f>payesh!#REF!</f>
        <v>#REF!</v>
      </c>
      <c r="N80" s="285" t="e">
        <f>payesh!#REF!</f>
        <v>#REF!</v>
      </c>
      <c r="O80" s="284" t="e">
        <f>payesh!#REF!</f>
        <v>#REF!</v>
      </c>
      <c r="P80" s="284" t="e">
        <f>payesh!#REF!</f>
        <v>#REF!</v>
      </c>
      <c r="Q80" s="284" t="e">
        <f>payesh!#REF!</f>
        <v>#REF!</v>
      </c>
      <c r="R80" s="284" t="e">
        <f>payesh!#REF!</f>
        <v>#REF!</v>
      </c>
      <c r="S80" s="284" t="e">
        <f>payesh!#REF!</f>
        <v>#REF!</v>
      </c>
      <c r="T80" s="307" t="e">
        <f>payesh!#REF!</f>
        <v>#REF!</v>
      </c>
      <c r="U80" s="284" t="e">
        <f>payesh!#REF!</f>
        <v>#REF!</v>
      </c>
      <c r="V80" s="284" t="e">
        <f>payesh!#REF!</f>
        <v>#REF!</v>
      </c>
      <c r="W80" s="284" t="e">
        <f>payesh!#REF!</f>
        <v>#REF!</v>
      </c>
      <c r="X80" s="284" t="e">
        <f>payesh!#REF!</f>
        <v>#REF!</v>
      </c>
      <c r="Y80" s="284" t="e">
        <f>payesh!#REF!</f>
        <v>#REF!</v>
      </c>
      <c r="Z80" s="284" t="e">
        <f>payesh!#REF!</f>
        <v>#REF!</v>
      </c>
      <c r="AA80" s="284" t="e">
        <f>payesh!#REF!</f>
        <v>#REF!</v>
      </c>
      <c r="AB80" s="284" t="e">
        <f>payesh!#REF!</f>
        <v>#REF!</v>
      </c>
      <c r="AC80" s="284" t="e">
        <f>payesh!#REF!</f>
        <v>#REF!</v>
      </c>
      <c r="AD80" s="284" t="e">
        <f>payesh!#REF!</f>
        <v>#REF!</v>
      </c>
      <c r="AE80" s="284" t="e">
        <f>payesh!#REF!</f>
        <v>#REF!</v>
      </c>
      <c r="AF80" s="284" t="e">
        <f>payesh!#REF!</f>
        <v>#REF!</v>
      </c>
      <c r="AG80" s="284" t="e">
        <f>payesh!#REF!</f>
        <v>#REF!</v>
      </c>
      <c r="AH80" s="284" t="e">
        <f>payesh!#REF!</f>
        <v>#REF!</v>
      </c>
      <c r="AI80" s="284" t="e">
        <f>payesh!#REF!</f>
        <v>#REF!</v>
      </c>
      <c r="AJ80" s="284" t="e">
        <f>payesh!#REF!</f>
        <v>#REF!</v>
      </c>
      <c r="AK80" s="287" t="e">
        <f>payesh!#REF!</f>
        <v>#REF!</v>
      </c>
    </row>
    <row r="81" spans="2:37" ht="18.75" thickBot="1" x14ac:dyDescent="0.3">
      <c r="B81" s="289" t="e">
        <f>payesh!#REF!</f>
        <v>#REF!</v>
      </c>
      <c r="C81" s="292" t="e">
        <f>payesh!#REF!</f>
        <v>#REF!</v>
      </c>
      <c r="D81" s="292" t="e">
        <f>payesh!#REF!</f>
        <v>#REF!</v>
      </c>
      <c r="E81" s="292" t="e">
        <f>payesh!#REF!</f>
        <v>#REF!</v>
      </c>
      <c r="F81" s="292" t="e">
        <f>payesh!#REF!</f>
        <v>#REF!</v>
      </c>
      <c r="G81" s="292" t="e">
        <f>payesh!#REF!</f>
        <v>#REF!</v>
      </c>
      <c r="H81" s="292" t="e">
        <f>payesh!#REF!</f>
        <v>#REF!</v>
      </c>
      <c r="I81" s="293" t="e">
        <f>payesh!#REF!</f>
        <v>#REF!</v>
      </c>
      <c r="J81" s="292" t="e">
        <f>payesh!#REF!</f>
        <v>#REF!</v>
      </c>
      <c r="K81" s="292" t="e">
        <f>payesh!#REF!</f>
        <v>#REF!</v>
      </c>
      <c r="L81" s="292" t="e">
        <f>payesh!#REF!</f>
        <v>#REF!</v>
      </c>
      <c r="M81" s="292" t="e">
        <f>payesh!#REF!</f>
        <v>#REF!</v>
      </c>
      <c r="N81" s="293" t="e">
        <f>payesh!#REF!</f>
        <v>#REF!</v>
      </c>
      <c r="O81" s="292" t="e">
        <f>payesh!#REF!</f>
        <v>#REF!</v>
      </c>
      <c r="P81" s="292" t="e">
        <f>payesh!#REF!</f>
        <v>#REF!</v>
      </c>
      <c r="Q81" s="292" t="e">
        <f>payesh!#REF!</f>
        <v>#REF!</v>
      </c>
      <c r="R81" s="292" t="e">
        <f>payesh!#REF!</f>
        <v>#REF!</v>
      </c>
      <c r="S81" s="292" t="e">
        <f>payesh!#REF!</f>
        <v>#REF!</v>
      </c>
      <c r="T81" s="308" t="e">
        <f>payesh!#REF!</f>
        <v>#REF!</v>
      </c>
      <c r="U81" s="292" t="e">
        <f>payesh!#REF!</f>
        <v>#REF!</v>
      </c>
      <c r="V81" s="292" t="e">
        <f>payesh!#REF!</f>
        <v>#REF!</v>
      </c>
      <c r="W81" s="292" t="e">
        <f>payesh!#REF!</f>
        <v>#REF!</v>
      </c>
      <c r="X81" s="292" t="e">
        <f>payesh!#REF!</f>
        <v>#REF!</v>
      </c>
      <c r="Y81" s="292" t="e">
        <f>payesh!#REF!</f>
        <v>#REF!</v>
      </c>
      <c r="Z81" s="292" t="e">
        <f>payesh!#REF!</f>
        <v>#REF!</v>
      </c>
      <c r="AA81" s="292" t="e">
        <f>payesh!#REF!</f>
        <v>#REF!</v>
      </c>
      <c r="AB81" s="292" t="e">
        <f>payesh!#REF!</f>
        <v>#REF!</v>
      </c>
      <c r="AC81" s="292" t="e">
        <f>payesh!#REF!</f>
        <v>#REF!</v>
      </c>
      <c r="AD81" s="292" t="e">
        <f>payesh!#REF!</f>
        <v>#REF!</v>
      </c>
      <c r="AE81" s="292" t="e">
        <f>payesh!#REF!</f>
        <v>#REF!</v>
      </c>
      <c r="AF81" s="292" t="e">
        <f>payesh!#REF!</f>
        <v>#REF!</v>
      </c>
      <c r="AG81" s="292" t="e">
        <f>payesh!#REF!</f>
        <v>#REF!</v>
      </c>
      <c r="AH81" s="292" t="e">
        <f>payesh!#REF!</f>
        <v>#REF!</v>
      </c>
      <c r="AI81" s="292" t="e">
        <f>payesh!#REF!</f>
        <v>#REF!</v>
      </c>
      <c r="AJ81" s="292" t="e">
        <f>payesh!#REF!</f>
        <v>#REF!</v>
      </c>
      <c r="AK81" s="295" t="e">
        <f>payesh!#REF!</f>
        <v>#REF!</v>
      </c>
    </row>
    <row r="82" spans="2:37" ht="18.75" thickBot="1" x14ac:dyDescent="0.3">
      <c r="B82" s="296" t="e">
        <f>payesh!#REF!</f>
        <v>#REF!</v>
      </c>
      <c r="C82" s="284" t="e">
        <f>payesh!#REF!</f>
        <v>#REF!</v>
      </c>
      <c r="D82" s="284" t="e">
        <f>payesh!#REF!</f>
        <v>#REF!</v>
      </c>
      <c r="E82" s="284" t="e">
        <f>payesh!#REF!</f>
        <v>#REF!</v>
      </c>
      <c r="F82" s="284" t="e">
        <f>payesh!#REF!</f>
        <v>#REF!</v>
      </c>
      <c r="G82" s="284" t="e">
        <f>payesh!#REF!</f>
        <v>#REF!</v>
      </c>
      <c r="H82" s="284" t="e">
        <f>payesh!#REF!</f>
        <v>#REF!</v>
      </c>
      <c r="I82" s="285" t="e">
        <f>payesh!#REF!</f>
        <v>#REF!</v>
      </c>
      <c r="J82" s="284" t="e">
        <f>payesh!#REF!</f>
        <v>#REF!</v>
      </c>
      <c r="K82" s="284" t="e">
        <f>payesh!#REF!</f>
        <v>#REF!</v>
      </c>
      <c r="L82" s="284" t="e">
        <f>payesh!#REF!</f>
        <v>#REF!</v>
      </c>
      <c r="M82" s="284" t="e">
        <f>payesh!#REF!</f>
        <v>#REF!</v>
      </c>
      <c r="N82" s="285" t="e">
        <f>payesh!#REF!</f>
        <v>#REF!</v>
      </c>
      <c r="O82" s="284" t="e">
        <f>payesh!#REF!</f>
        <v>#REF!</v>
      </c>
      <c r="P82" s="284" t="e">
        <f>payesh!#REF!</f>
        <v>#REF!</v>
      </c>
      <c r="Q82" s="284" t="e">
        <f>payesh!#REF!</f>
        <v>#REF!</v>
      </c>
      <c r="R82" s="284" t="e">
        <f>payesh!#REF!</f>
        <v>#REF!</v>
      </c>
      <c r="S82" s="284" t="e">
        <f>payesh!#REF!</f>
        <v>#REF!</v>
      </c>
      <c r="T82" s="307" t="e">
        <f>payesh!#REF!</f>
        <v>#REF!</v>
      </c>
      <c r="U82" s="284" t="e">
        <f>payesh!#REF!</f>
        <v>#REF!</v>
      </c>
      <c r="V82" s="284" t="e">
        <f>payesh!#REF!</f>
        <v>#REF!</v>
      </c>
      <c r="W82" s="284" t="e">
        <f>payesh!#REF!</f>
        <v>#REF!</v>
      </c>
      <c r="X82" s="284" t="e">
        <f>payesh!#REF!</f>
        <v>#REF!</v>
      </c>
      <c r="Y82" s="284" t="e">
        <f>payesh!#REF!</f>
        <v>#REF!</v>
      </c>
      <c r="Z82" s="284" t="e">
        <f>payesh!#REF!</f>
        <v>#REF!</v>
      </c>
      <c r="AA82" s="284" t="e">
        <f>payesh!#REF!</f>
        <v>#REF!</v>
      </c>
      <c r="AB82" s="284" t="e">
        <f>payesh!#REF!</f>
        <v>#REF!</v>
      </c>
      <c r="AC82" s="284" t="e">
        <f>payesh!#REF!</f>
        <v>#REF!</v>
      </c>
      <c r="AD82" s="284" t="e">
        <f>payesh!#REF!</f>
        <v>#REF!</v>
      </c>
      <c r="AE82" s="284" t="e">
        <f>payesh!#REF!</f>
        <v>#REF!</v>
      </c>
      <c r="AF82" s="284" t="e">
        <f>payesh!#REF!</f>
        <v>#REF!</v>
      </c>
      <c r="AG82" s="284" t="e">
        <f>payesh!#REF!</f>
        <v>#REF!</v>
      </c>
      <c r="AH82" s="284" t="e">
        <f>payesh!#REF!</f>
        <v>#REF!</v>
      </c>
      <c r="AI82" s="284" t="e">
        <f>payesh!#REF!</f>
        <v>#REF!</v>
      </c>
      <c r="AJ82" s="284" t="e">
        <f>payesh!#REF!</f>
        <v>#REF!</v>
      </c>
      <c r="AK82" s="287" t="e">
        <f>payesh!#REF!</f>
        <v>#REF!</v>
      </c>
    </row>
    <row r="83" spans="2:37" ht="18.75" thickBot="1" x14ac:dyDescent="0.3">
      <c r="B83" s="289" t="e">
        <f>payesh!#REF!</f>
        <v>#REF!</v>
      </c>
      <c r="C83" s="292" t="e">
        <f>payesh!#REF!</f>
        <v>#REF!</v>
      </c>
      <c r="D83" s="292" t="e">
        <f>payesh!#REF!</f>
        <v>#REF!</v>
      </c>
      <c r="E83" s="292" t="e">
        <f>payesh!#REF!</f>
        <v>#REF!</v>
      </c>
      <c r="F83" s="292" t="e">
        <f>payesh!#REF!</f>
        <v>#REF!</v>
      </c>
      <c r="G83" s="292" t="e">
        <f>payesh!#REF!</f>
        <v>#REF!</v>
      </c>
      <c r="H83" s="292" t="e">
        <f>payesh!#REF!</f>
        <v>#REF!</v>
      </c>
      <c r="I83" s="293" t="e">
        <f>payesh!#REF!</f>
        <v>#REF!</v>
      </c>
      <c r="J83" s="292" t="e">
        <f>payesh!#REF!</f>
        <v>#REF!</v>
      </c>
      <c r="K83" s="292" t="e">
        <f>payesh!#REF!</f>
        <v>#REF!</v>
      </c>
      <c r="L83" s="292" t="e">
        <f>payesh!#REF!</f>
        <v>#REF!</v>
      </c>
      <c r="M83" s="292" t="e">
        <f>payesh!#REF!</f>
        <v>#REF!</v>
      </c>
      <c r="N83" s="293" t="e">
        <f>payesh!#REF!</f>
        <v>#REF!</v>
      </c>
      <c r="O83" s="292" t="e">
        <f>payesh!#REF!</f>
        <v>#REF!</v>
      </c>
      <c r="P83" s="292" t="e">
        <f>payesh!#REF!</f>
        <v>#REF!</v>
      </c>
      <c r="Q83" s="292" t="e">
        <f>payesh!#REF!</f>
        <v>#REF!</v>
      </c>
      <c r="R83" s="292" t="e">
        <f>payesh!#REF!</f>
        <v>#REF!</v>
      </c>
      <c r="S83" s="292" t="e">
        <f>payesh!#REF!</f>
        <v>#REF!</v>
      </c>
      <c r="T83" s="308" t="e">
        <f>payesh!#REF!</f>
        <v>#REF!</v>
      </c>
      <c r="U83" s="292" t="e">
        <f>payesh!#REF!</f>
        <v>#REF!</v>
      </c>
      <c r="V83" s="292" t="e">
        <f>payesh!#REF!</f>
        <v>#REF!</v>
      </c>
      <c r="W83" s="292" t="e">
        <f>payesh!#REF!</f>
        <v>#REF!</v>
      </c>
      <c r="X83" s="292" t="e">
        <f>payesh!#REF!</f>
        <v>#REF!</v>
      </c>
      <c r="Y83" s="292" t="e">
        <f>payesh!#REF!</f>
        <v>#REF!</v>
      </c>
      <c r="Z83" s="292" t="e">
        <f>payesh!#REF!</f>
        <v>#REF!</v>
      </c>
      <c r="AA83" s="292" t="e">
        <f>payesh!#REF!</f>
        <v>#REF!</v>
      </c>
      <c r="AB83" s="292" t="e">
        <f>payesh!#REF!</f>
        <v>#REF!</v>
      </c>
      <c r="AC83" s="292" t="e">
        <f>payesh!#REF!</f>
        <v>#REF!</v>
      </c>
      <c r="AD83" s="292" t="e">
        <f>payesh!#REF!</f>
        <v>#REF!</v>
      </c>
      <c r="AE83" s="292" t="e">
        <f>payesh!#REF!</f>
        <v>#REF!</v>
      </c>
      <c r="AF83" s="292" t="e">
        <f>payesh!#REF!</f>
        <v>#REF!</v>
      </c>
      <c r="AG83" s="292" t="e">
        <f>payesh!#REF!</f>
        <v>#REF!</v>
      </c>
      <c r="AH83" s="292" t="e">
        <f>payesh!#REF!</f>
        <v>#REF!</v>
      </c>
      <c r="AI83" s="292" t="e">
        <f>payesh!#REF!</f>
        <v>#REF!</v>
      </c>
      <c r="AJ83" s="292" t="e">
        <f>payesh!#REF!</f>
        <v>#REF!</v>
      </c>
      <c r="AK83" s="295" t="e">
        <f>payesh!#REF!</f>
        <v>#REF!</v>
      </c>
    </row>
    <row r="84" spans="2:37" ht="18.75" thickBot="1" x14ac:dyDescent="0.3">
      <c r="B84" s="296" t="e">
        <f>payesh!#REF!</f>
        <v>#REF!</v>
      </c>
      <c r="C84" s="284" t="e">
        <f>payesh!#REF!</f>
        <v>#REF!</v>
      </c>
      <c r="D84" s="284" t="e">
        <f>payesh!#REF!</f>
        <v>#REF!</v>
      </c>
      <c r="E84" s="284" t="e">
        <f>payesh!#REF!</f>
        <v>#REF!</v>
      </c>
      <c r="F84" s="284" t="e">
        <f>payesh!#REF!</f>
        <v>#REF!</v>
      </c>
      <c r="G84" s="284" t="e">
        <f>payesh!#REF!</f>
        <v>#REF!</v>
      </c>
      <c r="H84" s="284" t="e">
        <f>payesh!#REF!</f>
        <v>#REF!</v>
      </c>
      <c r="I84" s="285" t="e">
        <f>payesh!#REF!</f>
        <v>#REF!</v>
      </c>
      <c r="J84" s="284" t="e">
        <f>payesh!#REF!</f>
        <v>#REF!</v>
      </c>
      <c r="K84" s="284" t="e">
        <f>payesh!#REF!</f>
        <v>#REF!</v>
      </c>
      <c r="L84" s="284" t="e">
        <f>payesh!#REF!</f>
        <v>#REF!</v>
      </c>
      <c r="M84" s="284" t="e">
        <f>payesh!#REF!</f>
        <v>#REF!</v>
      </c>
      <c r="N84" s="285" t="e">
        <f>payesh!#REF!</f>
        <v>#REF!</v>
      </c>
      <c r="O84" s="284" t="e">
        <f>payesh!#REF!</f>
        <v>#REF!</v>
      </c>
      <c r="P84" s="284" t="e">
        <f>payesh!#REF!</f>
        <v>#REF!</v>
      </c>
      <c r="Q84" s="284" t="e">
        <f>payesh!#REF!</f>
        <v>#REF!</v>
      </c>
      <c r="R84" s="284" t="e">
        <f>payesh!#REF!</f>
        <v>#REF!</v>
      </c>
      <c r="S84" s="284" t="e">
        <f>payesh!#REF!</f>
        <v>#REF!</v>
      </c>
      <c r="T84" s="307" t="e">
        <f>payesh!#REF!</f>
        <v>#REF!</v>
      </c>
      <c r="U84" s="284" t="e">
        <f>payesh!#REF!</f>
        <v>#REF!</v>
      </c>
      <c r="V84" s="284" t="e">
        <f>payesh!#REF!</f>
        <v>#REF!</v>
      </c>
      <c r="W84" s="284" t="e">
        <f>payesh!#REF!</f>
        <v>#REF!</v>
      </c>
      <c r="X84" s="284" t="e">
        <f>payesh!#REF!</f>
        <v>#REF!</v>
      </c>
      <c r="Y84" s="284" t="e">
        <f>payesh!#REF!</f>
        <v>#REF!</v>
      </c>
      <c r="Z84" s="284" t="e">
        <f>payesh!#REF!</f>
        <v>#REF!</v>
      </c>
      <c r="AA84" s="284" t="e">
        <f>payesh!#REF!</f>
        <v>#REF!</v>
      </c>
      <c r="AB84" s="284" t="e">
        <f>payesh!#REF!</f>
        <v>#REF!</v>
      </c>
      <c r="AC84" s="284" t="e">
        <f>payesh!#REF!</f>
        <v>#REF!</v>
      </c>
      <c r="AD84" s="284" t="e">
        <f>payesh!#REF!</f>
        <v>#REF!</v>
      </c>
      <c r="AE84" s="284" t="e">
        <f>payesh!#REF!</f>
        <v>#REF!</v>
      </c>
      <c r="AF84" s="284" t="e">
        <f>payesh!#REF!</f>
        <v>#REF!</v>
      </c>
      <c r="AG84" s="284" t="e">
        <f>payesh!#REF!</f>
        <v>#REF!</v>
      </c>
      <c r="AH84" s="284" t="e">
        <f>payesh!#REF!</f>
        <v>#REF!</v>
      </c>
      <c r="AI84" s="284" t="e">
        <f>payesh!#REF!</f>
        <v>#REF!</v>
      </c>
      <c r="AJ84" s="284" t="e">
        <f>payesh!#REF!</f>
        <v>#REF!</v>
      </c>
      <c r="AK84" s="287" t="e">
        <f>payesh!#REF!</f>
        <v>#REF!</v>
      </c>
    </row>
    <row r="85" spans="2:37" ht="18.75" thickBot="1" x14ac:dyDescent="0.3">
      <c r="B85" s="289" t="e">
        <f>payesh!#REF!</f>
        <v>#REF!</v>
      </c>
      <c r="C85" s="292" t="e">
        <f>payesh!#REF!</f>
        <v>#REF!</v>
      </c>
      <c r="D85" s="292" t="e">
        <f>payesh!#REF!</f>
        <v>#REF!</v>
      </c>
      <c r="E85" s="292" t="e">
        <f>payesh!#REF!</f>
        <v>#REF!</v>
      </c>
      <c r="F85" s="292" t="e">
        <f>payesh!#REF!</f>
        <v>#REF!</v>
      </c>
      <c r="G85" s="292" t="e">
        <f>payesh!#REF!</f>
        <v>#REF!</v>
      </c>
      <c r="H85" s="292" t="e">
        <f>payesh!#REF!</f>
        <v>#REF!</v>
      </c>
      <c r="I85" s="293" t="e">
        <f>payesh!#REF!</f>
        <v>#REF!</v>
      </c>
      <c r="J85" s="292" t="e">
        <f>payesh!#REF!</f>
        <v>#REF!</v>
      </c>
      <c r="K85" s="292" t="e">
        <f>payesh!#REF!</f>
        <v>#REF!</v>
      </c>
      <c r="L85" s="292" t="e">
        <f>payesh!#REF!</f>
        <v>#REF!</v>
      </c>
      <c r="M85" s="292" t="e">
        <f>payesh!#REF!</f>
        <v>#REF!</v>
      </c>
      <c r="N85" s="293" t="e">
        <f>payesh!#REF!</f>
        <v>#REF!</v>
      </c>
      <c r="O85" s="292" t="e">
        <f>payesh!#REF!</f>
        <v>#REF!</v>
      </c>
      <c r="P85" s="292" t="e">
        <f>payesh!#REF!</f>
        <v>#REF!</v>
      </c>
      <c r="Q85" s="292" t="e">
        <f>payesh!#REF!</f>
        <v>#REF!</v>
      </c>
      <c r="R85" s="292" t="e">
        <f>payesh!#REF!</f>
        <v>#REF!</v>
      </c>
      <c r="S85" s="292" t="e">
        <f>payesh!#REF!</f>
        <v>#REF!</v>
      </c>
      <c r="T85" s="308" t="e">
        <f>payesh!#REF!</f>
        <v>#REF!</v>
      </c>
      <c r="U85" s="292" t="e">
        <f>payesh!#REF!</f>
        <v>#REF!</v>
      </c>
      <c r="V85" s="292" t="e">
        <f>payesh!#REF!</f>
        <v>#REF!</v>
      </c>
      <c r="W85" s="292" t="e">
        <f>payesh!#REF!</f>
        <v>#REF!</v>
      </c>
      <c r="X85" s="292" t="e">
        <f>payesh!#REF!</f>
        <v>#REF!</v>
      </c>
      <c r="Y85" s="292" t="e">
        <f>payesh!#REF!</f>
        <v>#REF!</v>
      </c>
      <c r="Z85" s="292" t="e">
        <f>payesh!#REF!</f>
        <v>#REF!</v>
      </c>
      <c r="AA85" s="292" t="e">
        <f>payesh!#REF!</f>
        <v>#REF!</v>
      </c>
      <c r="AB85" s="292" t="e">
        <f>payesh!#REF!</f>
        <v>#REF!</v>
      </c>
      <c r="AC85" s="292" t="e">
        <f>payesh!#REF!</f>
        <v>#REF!</v>
      </c>
      <c r="AD85" s="292" t="e">
        <f>payesh!#REF!</f>
        <v>#REF!</v>
      </c>
      <c r="AE85" s="292" t="e">
        <f>payesh!#REF!</f>
        <v>#REF!</v>
      </c>
      <c r="AF85" s="292" t="e">
        <f>payesh!#REF!</f>
        <v>#REF!</v>
      </c>
      <c r="AG85" s="292" t="e">
        <f>payesh!#REF!</f>
        <v>#REF!</v>
      </c>
      <c r="AH85" s="292" t="e">
        <f>payesh!#REF!</f>
        <v>#REF!</v>
      </c>
      <c r="AI85" s="292" t="e">
        <f>payesh!#REF!</f>
        <v>#REF!</v>
      </c>
      <c r="AJ85" s="292" t="e">
        <f>payesh!#REF!</f>
        <v>#REF!</v>
      </c>
      <c r="AK85" s="295" t="e">
        <f>payesh!#REF!</f>
        <v>#REF!</v>
      </c>
    </row>
    <row r="86" spans="2:37" ht="18.75" thickBot="1" x14ac:dyDescent="0.3">
      <c r="B86" s="296" t="e">
        <f>payesh!#REF!</f>
        <v>#REF!</v>
      </c>
      <c r="C86" s="284" t="e">
        <f>payesh!#REF!</f>
        <v>#REF!</v>
      </c>
      <c r="D86" s="284" t="e">
        <f>payesh!#REF!</f>
        <v>#REF!</v>
      </c>
      <c r="E86" s="284" t="e">
        <f>payesh!#REF!</f>
        <v>#REF!</v>
      </c>
      <c r="F86" s="284" t="e">
        <f>payesh!#REF!</f>
        <v>#REF!</v>
      </c>
      <c r="G86" s="284" t="e">
        <f>payesh!#REF!</f>
        <v>#REF!</v>
      </c>
      <c r="H86" s="284" t="e">
        <f>payesh!#REF!</f>
        <v>#REF!</v>
      </c>
      <c r="I86" s="285" t="e">
        <f>payesh!#REF!</f>
        <v>#REF!</v>
      </c>
      <c r="J86" s="284" t="e">
        <f>payesh!#REF!</f>
        <v>#REF!</v>
      </c>
      <c r="K86" s="284" t="e">
        <f>payesh!#REF!</f>
        <v>#REF!</v>
      </c>
      <c r="L86" s="284" t="e">
        <f>payesh!#REF!</f>
        <v>#REF!</v>
      </c>
      <c r="M86" s="284" t="e">
        <f>payesh!#REF!</f>
        <v>#REF!</v>
      </c>
      <c r="N86" s="285" t="e">
        <f>payesh!#REF!</f>
        <v>#REF!</v>
      </c>
      <c r="O86" s="284" t="e">
        <f>payesh!#REF!</f>
        <v>#REF!</v>
      </c>
      <c r="P86" s="284" t="e">
        <f>payesh!#REF!</f>
        <v>#REF!</v>
      </c>
      <c r="Q86" s="284" t="e">
        <f>payesh!#REF!</f>
        <v>#REF!</v>
      </c>
      <c r="R86" s="284" t="e">
        <f>payesh!#REF!</f>
        <v>#REF!</v>
      </c>
      <c r="S86" s="284" t="e">
        <f>payesh!#REF!</f>
        <v>#REF!</v>
      </c>
      <c r="T86" s="307" t="e">
        <f>payesh!#REF!</f>
        <v>#REF!</v>
      </c>
      <c r="U86" s="284" t="e">
        <f>payesh!#REF!</f>
        <v>#REF!</v>
      </c>
      <c r="V86" s="284" t="e">
        <f>payesh!#REF!</f>
        <v>#REF!</v>
      </c>
      <c r="W86" s="284" t="e">
        <f>payesh!#REF!</f>
        <v>#REF!</v>
      </c>
      <c r="X86" s="284" t="e">
        <f>payesh!#REF!</f>
        <v>#REF!</v>
      </c>
      <c r="Y86" s="284" t="e">
        <f>payesh!#REF!</f>
        <v>#REF!</v>
      </c>
      <c r="Z86" s="284" t="e">
        <f>payesh!#REF!</f>
        <v>#REF!</v>
      </c>
      <c r="AA86" s="284" t="e">
        <f>payesh!#REF!</f>
        <v>#REF!</v>
      </c>
      <c r="AB86" s="284" t="e">
        <f>payesh!#REF!</f>
        <v>#REF!</v>
      </c>
      <c r="AC86" s="284" t="e">
        <f>payesh!#REF!</f>
        <v>#REF!</v>
      </c>
      <c r="AD86" s="284" t="e">
        <f>payesh!#REF!</f>
        <v>#REF!</v>
      </c>
      <c r="AE86" s="284" t="e">
        <f>payesh!#REF!</f>
        <v>#REF!</v>
      </c>
      <c r="AF86" s="284" t="e">
        <f>payesh!#REF!</f>
        <v>#REF!</v>
      </c>
      <c r="AG86" s="284" t="e">
        <f>payesh!#REF!</f>
        <v>#REF!</v>
      </c>
      <c r="AH86" s="284" t="e">
        <f>payesh!#REF!</f>
        <v>#REF!</v>
      </c>
      <c r="AI86" s="284" t="e">
        <f>payesh!#REF!</f>
        <v>#REF!</v>
      </c>
      <c r="AJ86" s="284" t="e">
        <f>payesh!#REF!</f>
        <v>#REF!</v>
      </c>
      <c r="AK86" s="287" t="e">
        <f>payesh!#REF!</f>
        <v>#REF!</v>
      </c>
    </row>
    <row r="87" spans="2:37" ht="18.75" thickBot="1" x14ac:dyDescent="0.3">
      <c r="B87" s="289" t="e">
        <f>payesh!#REF!</f>
        <v>#REF!</v>
      </c>
      <c r="C87" s="292" t="e">
        <f>payesh!#REF!</f>
        <v>#REF!</v>
      </c>
      <c r="D87" s="292" t="e">
        <f>payesh!#REF!</f>
        <v>#REF!</v>
      </c>
      <c r="E87" s="292" t="e">
        <f>payesh!#REF!</f>
        <v>#REF!</v>
      </c>
      <c r="F87" s="292" t="e">
        <f>payesh!#REF!</f>
        <v>#REF!</v>
      </c>
      <c r="G87" s="292" t="e">
        <f>payesh!#REF!</f>
        <v>#REF!</v>
      </c>
      <c r="H87" s="292" t="e">
        <f>payesh!#REF!</f>
        <v>#REF!</v>
      </c>
      <c r="I87" s="293" t="e">
        <f>payesh!#REF!</f>
        <v>#REF!</v>
      </c>
      <c r="J87" s="292" t="e">
        <f>payesh!#REF!</f>
        <v>#REF!</v>
      </c>
      <c r="K87" s="292" t="e">
        <f>payesh!#REF!</f>
        <v>#REF!</v>
      </c>
      <c r="L87" s="292" t="e">
        <f>payesh!#REF!</f>
        <v>#REF!</v>
      </c>
      <c r="M87" s="292" t="e">
        <f>payesh!#REF!</f>
        <v>#REF!</v>
      </c>
      <c r="N87" s="293" t="e">
        <f>payesh!#REF!</f>
        <v>#REF!</v>
      </c>
      <c r="O87" s="292" t="e">
        <f>payesh!#REF!</f>
        <v>#REF!</v>
      </c>
      <c r="P87" s="292" t="e">
        <f>payesh!#REF!</f>
        <v>#REF!</v>
      </c>
      <c r="Q87" s="292" t="e">
        <f>payesh!#REF!</f>
        <v>#REF!</v>
      </c>
      <c r="R87" s="292" t="e">
        <f>payesh!#REF!</f>
        <v>#REF!</v>
      </c>
      <c r="S87" s="292" t="e">
        <f>payesh!#REF!</f>
        <v>#REF!</v>
      </c>
      <c r="T87" s="308" t="e">
        <f>payesh!#REF!</f>
        <v>#REF!</v>
      </c>
      <c r="U87" s="292" t="e">
        <f>payesh!#REF!</f>
        <v>#REF!</v>
      </c>
      <c r="V87" s="292" t="e">
        <f>payesh!#REF!</f>
        <v>#REF!</v>
      </c>
      <c r="W87" s="292" t="e">
        <f>payesh!#REF!</f>
        <v>#REF!</v>
      </c>
      <c r="X87" s="292" t="e">
        <f>payesh!#REF!</f>
        <v>#REF!</v>
      </c>
      <c r="Y87" s="292" t="e">
        <f>payesh!#REF!</f>
        <v>#REF!</v>
      </c>
      <c r="Z87" s="292" t="e">
        <f>payesh!#REF!</f>
        <v>#REF!</v>
      </c>
      <c r="AA87" s="292" t="e">
        <f>payesh!#REF!</f>
        <v>#REF!</v>
      </c>
      <c r="AB87" s="292" t="e">
        <f>payesh!#REF!</f>
        <v>#REF!</v>
      </c>
      <c r="AC87" s="292" t="e">
        <f>payesh!#REF!</f>
        <v>#REF!</v>
      </c>
      <c r="AD87" s="292" t="e">
        <f>payesh!#REF!</f>
        <v>#REF!</v>
      </c>
      <c r="AE87" s="292" t="e">
        <f>payesh!#REF!</f>
        <v>#REF!</v>
      </c>
      <c r="AF87" s="292" t="e">
        <f>payesh!#REF!</f>
        <v>#REF!</v>
      </c>
      <c r="AG87" s="292" t="e">
        <f>payesh!#REF!</f>
        <v>#REF!</v>
      </c>
      <c r="AH87" s="292" t="e">
        <f>payesh!#REF!</f>
        <v>#REF!</v>
      </c>
      <c r="AI87" s="292" t="e">
        <f>payesh!#REF!</f>
        <v>#REF!</v>
      </c>
      <c r="AJ87" s="292" t="e">
        <f>payesh!#REF!</f>
        <v>#REF!</v>
      </c>
      <c r="AK87" s="295" t="e">
        <f>payesh!#REF!</f>
        <v>#REF!</v>
      </c>
    </row>
    <row r="88" spans="2:37" ht="18.75" thickBot="1" x14ac:dyDescent="0.3">
      <c r="B88" s="296" t="e">
        <f>payesh!#REF!</f>
        <v>#REF!</v>
      </c>
      <c r="C88" s="284" t="e">
        <f>payesh!#REF!</f>
        <v>#REF!</v>
      </c>
      <c r="D88" s="284" t="e">
        <f>payesh!#REF!</f>
        <v>#REF!</v>
      </c>
      <c r="E88" s="284" t="e">
        <f>payesh!#REF!</f>
        <v>#REF!</v>
      </c>
      <c r="F88" s="284" t="e">
        <f>payesh!#REF!</f>
        <v>#REF!</v>
      </c>
      <c r="G88" s="284" t="e">
        <f>payesh!#REF!</f>
        <v>#REF!</v>
      </c>
      <c r="H88" s="284" t="e">
        <f>payesh!#REF!</f>
        <v>#REF!</v>
      </c>
      <c r="I88" s="285" t="e">
        <f>payesh!#REF!</f>
        <v>#REF!</v>
      </c>
      <c r="J88" s="284" t="e">
        <f>payesh!#REF!</f>
        <v>#REF!</v>
      </c>
      <c r="K88" s="284" t="e">
        <f>payesh!#REF!</f>
        <v>#REF!</v>
      </c>
      <c r="L88" s="284" t="e">
        <f>payesh!#REF!</f>
        <v>#REF!</v>
      </c>
      <c r="M88" s="284" t="e">
        <f>payesh!#REF!</f>
        <v>#REF!</v>
      </c>
      <c r="N88" s="285" t="e">
        <f>payesh!#REF!</f>
        <v>#REF!</v>
      </c>
      <c r="O88" s="284" t="e">
        <f>payesh!#REF!</f>
        <v>#REF!</v>
      </c>
      <c r="P88" s="284" t="e">
        <f>payesh!#REF!</f>
        <v>#REF!</v>
      </c>
      <c r="Q88" s="284" t="e">
        <f>payesh!#REF!</f>
        <v>#REF!</v>
      </c>
      <c r="R88" s="284" t="e">
        <f>payesh!#REF!</f>
        <v>#REF!</v>
      </c>
      <c r="S88" s="284" t="e">
        <f>payesh!#REF!</f>
        <v>#REF!</v>
      </c>
      <c r="T88" s="307" t="e">
        <f>payesh!#REF!</f>
        <v>#REF!</v>
      </c>
      <c r="U88" s="284" t="e">
        <f>payesh!#REF!</f>
        <v>#REF!</v>
      </c>
      <c r="V88" s="284" t="e">
        <f>payesh!#REF!</f>
        <v>#REF!</v>
      </c>
      <c r="W88" s="284" t="e">
        <f>payesh!#REF!</f>
        <v>#REF!</v>
      </c>
      <c r="X88" s="284" t="e">
        <f>payesh!#REF!</f>
        <v>#REF!</v>
      </c>
      <c r="Y88" s="284" t="e">
        <f>payesh!#REF!</f>
        <v>#REF!</v>
      </c>
      <c r="Z88" s="284" t="e">
        <f>payesh!#REF!</f>
        <v>#REF!</v>
      </c>
      <c r="AA88" s="284" t="e">
        <f>payesh!#REF!</f>
        <v>#REF!</v>
      </c>
      <c r="AB88" s="284" t="e">
        <f>payesh!#REF!</f>
        <v>#REF!</v>
      </c>
      <c r="AC88" s="284" t="e">
        <f>payesh!#REF!</f>
        <v>#REF!</v>
      </c>
      <c r="AD88" s="284" t="e">
        <f>payesh!#REF!</f>
        <v>#REF!</v>
      </c>
      <c r="AE88" s="284" t="e">
        <f>payesh!#REF!</f>
        <v>#REF!</v>
      </c>
      <c r="AF88" s="284" t="e">
        <f>payesh!#REF!</f>
        <v>#REF!</v>
      </c>
      <c r="AG88" s="284" t="e">
        <f>payesh!#REF!</f>
        <v>#REF!</v>
      </c>
      <c r="AH88" s="284" t="e">
        <f>payesh!#REF!</f>
        <v>#REF!</v>
      </c>
      <c r="AI88" s="284" t="e">
        <f>payesh!#REF!</f>
        <v>#REF!</v>
      </c>
      <c r="AJ88" s="284" t="e">
        <f>payesh!#REF!</f>
        <v>#REF!</v>
      </c>
      <c r="AK88" s="287" t="e">
        <f>payesh!#REF!</f>
        <v>#REF!</v>
      </c>
    </row>
    <row r="89" spans="2:37" ht="18.75" thickBot="1" x14ac:dyDescent="0.3">
      <c r="B89" s="289" t="e">
        <f>payesh!#REF!</f>
        <v>#REF!</v>
      </c>
      <c r="C89" s="292" t="e">
        <f>payesh!#REF!</f>
        <v>#REF!</v>
      </c>
      <c r="D89" s="292" t="e">
        <f>payesh!#REF!</f>
        <v>#REF!</v>
      </c>
      <c r="E89" s="292" t="e">
        <f>payesh!#REF!</f>
        <v>#REF!</v>
      </c>
      <c r="F89" s="292" t="e">
        <f>payesh!#REF!</f>
        <v>#REF!</v>
      </c>
      <c r="G89" s="292" t="e">
        <f>payesh!#REF!</f>
        <v>#REF!</v>
      </c>
      <c r="H89" s="292" t="e">
        <f>payesh!#REF!</f>
        <v>#REF!</v>
      </c>
      <c r="I89" s="293" t="e">
        <f>payesh!#REF!</f>
        <v>#REF!</v>
      </c>
      <c r="J89" s="292" t="e">
        <f>payesh!#REF!</f>
        <v>#REF!</v>
      </c>
      <c r="K89" s="292" t="e">
        <f>payesh!#REF!</f>
        <v>#REF!</v>
      </c>
      <c r="L89" s="292" t="e">
        <f>payesh!#REF!</f>
        <v>#REF!</v>
      </c>
      <c r="M89" s="292" t="e">
        <f>payesh!#REF!</f>
        <v>#REF!</v>
      </c>
      <c r="N89" s="293" t="e">
        <f>payesh!#REF!</f>
        <v>#REF!</v>
      </c>
      <c r="O89" s="292" t="e">
        <f>payesh!#REF!</f>
        <v>#REF!</v>
      </c>
      <c r="P89" s="292" t="e">
        <f>payesh!#REF!</f>
        <v>#REF!</v>
      </c>
      <c r="Q89" s="292" t="e">
        <f>payesh!#REF!</f>
        <v>#REF!</v>
      </c>
      <c r="R89" s="292" t="e">
        <f>payesh!#REF!</f>
        <v>#REF!</v>
      </c>
      <c r="S89" s="292" t="e">
        <f>payesh!#REF!</f>
        <v>#REF!</v>
      </c>
      <c r="T89" s="308" t="e">
        <f>payesh!#REF!</f>
        <v>#REF!</v>
      </c>
      <c r="U89" s="292" t="e">
        <f>payesh!#REF!</f>
        <v>#REF!</v>
      </c>
      <c r="V89" s="292" t="e">
        <f>payesh!#REF!</f>
        <v>#REF!</v>
      </c>
      <c r="W89" s="292" t="e">
        <f>payesh!#REF!</f>
        <v>#REF!</v>
      </c>
      <c r="X89" s="292" t="e">
        <f>payesh!#REF!</f>
        <v>#REF!</v>
      </c>
      <c r="Y89" s="292" t="e">
        <f>payesh!#REF!</f>
        <v>#REF!</v>
      </c>
      <c r="Z89" s="292" t="e">
        <f>payesh!#REF!</f>
        <v>#REF!</v>
      </c>
      <c r="AA89" s="292" t="e">
        <f>payesh!#REF!</f>
        <v>#REF!</v>
      </c>
      <c r="AB89" s="292" t="e">
        <f>payesh!#REF!</f>
        <v>#REF!</v>
      </c>
      <c r="AC89" s="292" t="e">
        <f>payesh!#REF!</f>
        <v>#REF!</v>
      </c>
      <c r="AD89" s="292" t="e">
        <f>payesh!#REF!</f>
        <v>#REF!</v>
      </c>
      <c r="AE89" s="292" t="e">
        <f>payesh!#REF!</f>
        <v>#REF!</v>
      </c>
      <c r="AF89" s="292" t="e">
        <f>payesh!#REF!</f>
        <v>#REF!</v>
      </c>
      <c r="AG89" s="292" t="e">
        <f>payesh!#REF!</f>
        <v>#REF!</v>
      </c>
      <c r="AH89" s="292" t="e">
        <f>payesh!#REF!</f>
        <v>#REF!</v>
      </c>
      <c r="AI89" s="292" t="e">
        <f>payesh!#REF!</f>
        <v>#REF!</v>
      </c>
      <c r="AJ89" s="292" t="e">
        <f>payesh!#REF!</f>
        <v>#REF!</v>
      </c>
      <c r="AK89" s="295" t="e">
        <f>payesh!#REF!</f>
        <v>#REF!</v>
      </c>
    </row>
    <row r="90" spans="2:37" ht="18.75" thickBot="1" x14ac:dyDescent="0.3">
      <c r="B90" s="296" t="e">
        <f>payesh!#REF!</f>
        <v>#REF!</v>
      </c>
      <c r="C90" s="284" t="e">
        <f>payesh!#REF!</f>
        <v>#REF!</v>
      </c>
      <c r="D90" s="284" t="e">
        <f>payesh!#REF!</f>
        <v>#REF!</v>
      </c>
      <c r="E90" s="284" t="e">
        <f>payesh!#REF!</f>
        <v>#REF!</v>
      </c>
      <c r="F90" s="284" t="e">
        <f>payesh!#REF!</f>
        <v>#REF!</v>
      </c>
      <c r="G90" s="284" t="e">
        <f>payesh!#REF!</f>
        <v>#REF!</v>
      </c>
      <c r="H90" s="284" t="e">
        <f>payesh!#REF!</f>
        <v>#REF!</v>
      </c>
      <c r="I90" s="285" t="e">
        <f>payesh!#REF!</f>
        <v>#REF!</v>
      </c>
      <c r="J90" s="284" t="e">
        <f>payesh!#REF!</f>
        <v>#REF!</v>
      </c>
      <c r="K90" s="284" t="e">
        <f>payesh!#REF!</f>
        <v>#REF!</v>
      </c>
      <c r="L90" s="284" t="e">
        <f>payesh!#REF!</f>
        <v>#REF!</v>
      </c>
      <c r="M90" s="284" t="e">
        <f>payesh!#REF!</f>
        <v>#REF!</v>
      </c>
      <c r="N90" s="285" t="e">
        <f>payesh!#REF!</f>
        <v>#REF!</v>
      </c>
      <c r="O90" s="284" t="e">
        <f>payesh!#REF!</f>
        <v>#REF!</v>
      </c>
      <c r="P90" s="284" t="e">
        <f>payesh!#REF!</f>
        <v>#REF!</v>
      </c>
      <c r="Q90" s="284" t="e">
        <f>payesh!#REF!</f>
        <v>#REF!</v>
      </c>
      <c r="R90" s="284" t="e">
        <f>payesh!#REF!</f>
        <v>#REF!</v>
      </c>
      <c r="S90" s="284" t="e">
        <f>payesh!#REF!</f>
        <v>#REF!</v>
      </c>
      <c r="T90" s="307" t="e">
        <f>payesh!#REF!</f>
        <v>#REF!</v>
      </c>
      <c r="U90" s="284" t="e">
        <f>payesh!#REF!</f>
        <v>#REF!</v>
      </c>
      <c r="V90" s="284" t="e">
        <f>payesh!#REF!</f>
        <v>#REF!</v>
      </c>
      <c r="W90" s="284" t="e">
        <f>payesh!#REF!</f>
        <v>#REF!</v>
      </c>
      <c r="X90" s="284" t="e">
        <f>payesh!#REF!</f>
        <v>#REF!</v>
      </c>
      <c r="Y90" s="284" t="e">
        <f>payesh!#REF!</f>
        <v>#REF!</v>
      </c>
      <c r="Z90" s="284" t="e">
        <f>payesh!#REF!</f>
        <v>#REF!</v>
      </c>
      <c r="AA90" s="284" t="e">
        <f>payesh!#REF!</f>
        <v>#REF!</v>
      </c>
      <c r="AB90" s="284" t="e">
        <f>payesh!#REF!</f>
        <v>#REF!</v>
      </c>
      <c r="AC90" s="284" t="e">
        <f>payesh!#REF!</f>
        <v>#REF!</v>
      </c>
      <c r="AD90" s="284" t="e">
        <f>payesh!#REF!</f>
        <v>#REF!</v>
      </c>
      <c r="AE90" s="284" t="e">
        <f>payesh!#REF!</f>
        <v>#REF!</v>
      </c>
      <c r="AF90" s="284" t="e">
        <f>payesh!#REF!</f>
        <v>#REF!</v>
      </c>
      <c r="AG90" s="284" t="e">
        <f>payesh!#REF!</f>
        <v>#REF!</v>
      </c>
      <c r="AH90" s="284" t="e">
        <f>payesh!#REF!</f>
        <v>#REF!</v>
      </c>
      <c r="AI90" s="284" t="e">
        <f>payesh!#REF!</f>
        <v>#REF!</v>
      </c>
      <c r="AJ90" s="284" t="e">
        <f>payesh!#REF!</f>
        <v>#REF!</v>
      </c>
      <c r="AK90" s="287" t="e">
        <f>payesh!#REF!</f>
        <v>#REF!</v>
      </c>
    </row>
    <row r="91" spans="2:37" ht="18.75" thickBot="1" x14ac:dyDescent="0.3">
      <c r="B91" s="289" t="e">
        <f>payesh!#REF!</f>
        <v>#REF!</v>
      </c>
      <c r="C91" s="292" t="e">
        <f>payesh!#REF!</f>
        <v>#REF!</v>
      </c>
      <c r="D91" s="292" t="e">
        <f>payesh!#REF!</f>
        <v>#REF!</v>
      </c>
      <c r="E91" s="292" t="e">
        <f>payesh!#REF!</f>
        <v>#REF!</v>
      </c>
      <c r="F91" s="292" t="e">
        <f>payesh!#REF!</f>
        <v>#REF!</v>
      </c>
      <c r="G91" s="292" t="e">
        <f>payesh!#REF!</f>
        <v>#REF!</v>
      </c>
      <c r="H91" s="292" t="e">
        <f>payesh!#REF!</f>
        <v>#REF!</v>
      </c>
      <c r="I91" s="293" t="e">
        <f>payesh!#REF!</f>
        <v>#REF!</v>
      </c>
      <c r="J91" s="292" t="e">
        <f>payesh!#REF!</f>
        <v>#REF!</v>
      </c>
      <c r="K91" s="292" t="e">
        <f>payesh!#REF!</f>
        <v>#REF!</v>
      </c>
      <c r="L91" s="292" t="e">
        <f>payesh!#REF!</f>
        <v>#REF!</v>
      </c>
      <c r="M91" s="292" t="e">
        <f>payesh!#REF!</f>
        <v>#REF!</v>
      </c>
      <c r="N91" s="293" t="e">
        <f>payesh!#REF!</f>
        <v>#REF!</v>
      </c>
      <c r="O91" s="292" t="e">
        <f>payesh!#REF!</f>
        <v>#REF!</v>
      </c>
      <c r="P91" s="292" t="e">
        <f>payesh!#REF!</f>
        <v>#REF!</v>
      </c>
      <c r="Q91" s="292" t="e">
        <f>payesh!#REF!</f>
        <v>#REF!</v>
      </c>
      <c r="R91" s="292" t="e">
        <f>payesh!#REF!</f>
        <v>#REF!</v>
      </c>
      <c r="S91" s="292" t="e">
        <f>payesh!#REF!</f>
        <v>#REF!</v>
      </c>
      <c r="T91" s="308" t="e">
        <f>payesh!#REF!</f>
        <v>#REF!</v>
      </c>
      <c r="U91" s="292" t="e">
        <f>payesh!#REF!</f>
        <v>#REF!</v>
      </c>
      <c r="V91" s="292" t="e">
        <f>payesh!#REF!</f>
        <v>#REF!</v>
      </c>
      <c r="W91" s="292" t="e">
        <f>payesh!#REF!</f>
        <v>#REF!</v>
      </c>
      <c r="X91" s="292" t="e">
        <f>payesh!#REF!</f>
        <v>#REF!</v>
      </c>
      <c r="Y91" s="292" t="e">
        <f>payesh!#REF!</f>
        <v>#REF!</v>
      </c>
      <c r="Z91" s="292" t="e">
        <f>payesh!#REF!</f>
        <v>#REF!</v>
      </c>
      <c r="AA91" s="292" t="e">
        <f>payesh!#REF!</f>
        <v>#REF!</v>
      </c>
      <c r="AB91" s="292" t="e">
        <f>payesh!#REF!</f>
        <v>#REF!</v>
      </c>
      <c r="AC91" s="292" t="e">
        <f>payesh!#REF!</f>
        <v>#REF!</v>
      </c>
      <c r="AD91" s="292" t="e">
        <f>payesh!#REF!</f>
        <v>#REF!</v>
      </c>
      <c r="AE91" s="292" t="e">
        <f>payesh!#REF!</f>
        <v>#REF!</v>
      </c>
      <c r="AF91" s="292" t="e">
        <f>payesh!#REF!</f>
        <v>#REF!</v>
      </c>
      <c r="AG91" s="292" t="e">
        <f>payesh!#REF!</f>
        <v>#REF!</v>
      </c>
      <c r="AH91" s="292" t="e">
        <f>payesh!#REF!</f>
        <v>#REF!</v>
      </c>
      <c r="AI91" s="292" t="e">
        <f>payesh!#REF!</f>
        <v>#REF!</v>
      </c>
      <c r="AJ91" s="292" t="e">
        <f>payesh!#REF!</f>
        <v>#REF!</v>
      </c>
      <c r="AK91" s="295" t="e">
        <f>payesh!#REF!</f>
        <v>#REF!</v>
      </c>
    </row>
    <row r="92" spans="2:37" ht="18.75" thickBot="1" x14ac:dyDescent="0.3">
      <c r="B92" s="296" t="e">
        <f>payesh!#REF!</f>
        <v>#REF!</v>
      </c>
      <c r="C92" s="284" t="e">
        <f>payesh!#REF!</f>
        <v>#REF!</v>
      </c>
      <c r="D92" s="284" t="e">
        <f>payesh!#REF!</f>
        <v>#REF!</v>
      </c>
      <c r="E92" s="284" t="e">
        <f>payesh!#REF!</f>
        <v>#REF!</v>
      </c>
      <c r="F92" s="284" t="e">
        <f>payesh!#REF!</f>
        <v>#REF!</v>
      </c>
      <c r="G92" s="284" t="e">
        <f>payesh!#REF!</f>
        <v>#REF!</v>
      </c>
      <c r="H92" s="284" t="e">
        <f>payesh!#REF!</f>
        <v>#REF!</v>
      </c>
      <c r="I92" s="285" t="e">
        <f>payesh!#REF!</f>
        <v>#REF!</v>
      </c>
      <c r="J92" s="284" t="e">
        <f>payesh!#REF!</f>
        <v>#REF!</v>
      </c>
      <c r="K92" s="284" t="e">
        <f>payesh!#REF!</f>
        <v>#REF!</v>
      </c>
      <c r="L92" s="284" t="e">
        <f>payesh!#REF!</f>
        <v>#REF!</v>
      </c>
      <c r="M92" s="284" t="e">
        <f>payesh!#REF!</f>
        <v>#REF!</v>
      </c>
      <c r="N92" s="285" t="e">
        <f>payesh!#REF!</f>
        <v>#REF!</v>
      </c>
      <c r="O92" s="284" t="e">
        <f>payesh!#REF!</f>
        <v>#REF!</v>
      </c>
      <c r="P92" s="284" t="e">
        <f>payesh!#REF!</f>
        <v>#REF!</v>
      </c>
      <c r="Q92" s="284" t="e">
        <f>payesh!#REF!</f>
        <v>#REF!</v>
      </c>
      <c r="R92" s="284" t="e">
        <f>payesh!#REF!</f>
        <v>#REF!</v>
      </c>
      <c r="S92" s="284" t="e">
        <f>payesh!#REF!</f>
        <v>#REF!</v>
      </c>
      <c r="T92" s="307" t="e">
        <f>payesh!#REF!</f>
        <v>#REF!</v>
      </c>
      <c r="U92" s="284" t="e">
        <f>payesh!#REF!</f>
        <v>#REF!</v>
      </c>
      <c r="V92" s="284" t="e">
        <f>payesh!#REF!</f>
        <v>#REF!</v>
      </c>
      <c r="W92" s="284" t="e">
        <f>payesh!#REF!</f>
        <v>#REF!</v>
      </c>
      <c r="X92" s="284" t="e">
        <f>payesh!#REF!</f>
        <v>#REF!</v>
      </c>
      <c r="Y92" s="284" t="e">
        <f>payesh!#REF!</f>
        <v>#REF!</v>
      </c>
      <c r="Z92" s="284" t="e">
        <f>payesh!#REF!</f>
        <v>#REF!</v>
      </c>
      <c r="AA92" s="284" t="e">
        <f>payesh!#REF!</f>
        <v>#REF!</v>
      </c>
      <c r="AB92" s="284" t="e">
        <f>payesh!#REF!</f>
        <v>#REF!</v>
      </c>
      <c r="AC92" s="284" t="e">
        <f>payesh!#REF!</f>
        <v>#REF!</v>
      </c>
      <c r="AD92" s="284" t="e">
        <f>payesh!#REF!</f>
        <v>#REF!</v>
      </c>
      <c r="AE92" s="284" t="e">
        <f>payesh!#REF!</f>
        <v>#REF!</v>
      </c>
      <c r="AF92" s="284" t="e">
        <f>payesh!#REF!</f>
        <v>#REF!</v>
      </c>
      <c r="AG92" s="284" t="e">
        <f>payesh!#REF!</f>
        <v>#REF!</v>
      </c>
      <c r="AH92" s="284" t="e">
        <f>payesh!#REF!</f>
        <v>#REF!</v>
      </c>
      <c r="AI92" s="284" t="e">
        <f>payesh!#REF!</f>
        <v>#REF!</v>
      </c>
      <c r="AJ92" s="284" t="e">
        <f>payesh!#REF!</f>
        <v>#REF!</v>
      </c>
      <c r="AK92" s="287" t="e">
        <f>payesh!#REF!</f>
        <v>#REF!</v>
      </c>
    </row>
    <row r="93" spans="2:37" ht="18.75" thickBot="1" x14ac:dyDescent="0.3">
      <c r="B93" s="289" t="e">
        <f>payesh!#REF!</f>
        <v>#REF!</v>
      </c>
      <c r="C93" s="292" t="e">
        <f>payesh!#REF!</f>
        <v>#REF!</v>
      </c>
      <c r="D93" s="292" t="e">
        <f>payesh!#REF!</f>
        <v>#REF!</v>
      </c>
      <c r="E93" s="292" t="e">
        <f>payesh!#REF!</f>
        <v>#REF!</v>
      </c>
      <c r="F93" s="292" t="e">
        <f>payesh!#REF!</f>
        <v>#REF!</v>
      </c>
      <c r="G93" s="292" t="e">
        <f>payesh!#REF!</f>
        <v>#REF!</v>
      </c>
      <c r="H93" s="292" t="e">
        <f>payesh!#REF!</f>
        <v>#REF!</v>
      </c>
      <c r="I93" s="293" t="e">
        <f>payesh!#REF!</f>
        <v>#REF!</v>
      </c>
      <c r="J93" s="292" t="e">
        <f>payesh!#REF!</f>
        <v>#REF!</v>
      </c>
      <c r="K93" s="292" t="e">
        <f>payesh!#REF!</f>
        <v>#REF!</v>
      </c>
      <c r="L93" s="292" t="e">
        <f>payesh!#REF!</f>
        <v>#REF!</v>
      </c>
      <c r="M93" s="292" t="e">
        <f>payesh!#REF!</f>
        <v>#REF!</v>
      </c>
      <c r="N93" s="293" t="e">
        <f>payesh!#REF!</f>
        <v>#REF!</v>
      </c>
      <c r="O93" s="292" t="e">
        <f>payesh!#REF!</f>
        <v>#REF!</v>
      </c>
      <c r="P93" s="292" t="e">
        <f>payesh!#REF!</f>
        <v>#REF!</v>
      </c>
      <c r="Q93" s="292" t="e">
        <f>payesh!#REF!</f>
        <v>#REF!</v>
      </c>
      <c r="R93" s="292" t="e">
        <f>payesh!#REF!</f>
        <v>#REF!</v>
      </c>
      <c r="S93" s="292" t="e">
        <f>payesh!#REF!</f>
        <v>#REF!</v>
      </c>
      <c r="T93" s="308" t="e">
        <f>payesh!#REF!</f>
        <v>#REF!</v>
      </c>
      <c r="U93" s="292" t="e">
        <f>payesh!#REF!</f>
        <v>#REF!</v>
      </c>
      <c r="V93" s="292" t="e">
        <f>payesh!#REF!</f>
        <v>#REF!</v>
      </c>
      <c r="W93" s="292" t="e">
        <f>payesh!#REF!</f>
        <v>#REF!</v>
      </c>
      <c r="X93" s="292" t="e">
        <f>payesh!#REF!</f>
        <v>#REF!</v>
      </c>
      <c r="Y93" s="292" t="e">
        <f>payesh!#REF!</f>
        <v>#REF!</v>
      </c>
      <c r="Z93" s="292" t="e">
        <f>payesh!#REF!</f>
        <v>#REF!</v>
      </c>
      <c r="AA93" s="292" t="e">
        <f>payesh!#REF!</f>
        <v>#REF!</v>
      </c>
      <c r="AB93" s="292" t="e">
        <f>payesh!#REF!</f>
        <v>#REF!</v>
      </c>
      <c r="AC93" s="292" t="e">
        <f>payesh!#REF!</f>
        <v>#REF!</v>
      </c>
      <c r="AD93" s="292" t="e">
        <f>payesh!#REF!</f>
        <v>#REF!</v>
      </c>
      <c r="AE93" s="292" t="e">
        <f>payesh!#REF!</f>
        <v>#REF!</v>
      </c>
      <c r="AF93" s="292" t="e">
        <f>payesh!#REF!</f>
        <v>#REF!</v>
      </c>
      <c r="AG93" s="292" t="e">
        <f>payesh!#REF!</f>
        <v>#REF!</v>
      </c>
      <c r="AH93" s="292" t="e">
        <f>payesh!#REF!</f>
        <v>#REF!</v>
      </c>
      <c r="AI93" s="292" t="e">
        <f>payesh!#REF!</f>
        <v>#REF!</v>
      </c>
      <c r="AJ93" s="292" t="e">
        <f>payesh!#REF!</f>
        <v>#REF!</v>
      </c>
      <c r="AK93" s="295" t="e">
        <f>payesh!#REF!</f>
        <v>#REF!</v>
      </c>
    </row>
    <row r="94" spans="2:37" ht="18.75" thickBot="1" x14ac:dyDescent="0.3">
      <c r="B94" s="296" t="e">
        <f>payesh!#REF!</f>
        <v>#REF!</v>
      </c>
      <c r="C94" s="284" t="e">
        <f>payesh!#REF!</f>
        <v>#REF!</v>
      </c>
      <c r="D94" s="284" t="e">
        <f>payesh!#REF!</f>
        <v>#REF!</v>
      </c>
      <c r="E94" s="284" t="e">
        <f>payesh!#REF!</f>
        <v>#REF!</v>
      </c>
      <c r="F94" s="284" t="e">
        <f>payesh!#REF!</f>
        <v>#REF!</v>
      </c>
      <c r="G94" s="284" t="e">
        <f>payesh!#REF!</f>
        <v>#REF!</v>
      </c>
      <c r="H94" s="284" t="e">
        <f>payesh!#REF!</f>
        <v>#REF!</v>
      </c>
      <c r="I94" s="285" t="e">
        <f>payesh!#REF!</f>
        <v>#REF!</v>
      </c>
      <c r="J94" s="284" t="e">
        <f>payesh!#REF!</f>
        <v>#REF!</v>
      </c>
      <c r="K94" s="284" t="e">
        <f>payesh!#REF!</f>
        <v>#REF!</v>
      </c>
      <c r="L94" s="284" t="e">
        <f>payesh!#REF!</f>
        <v>#REF!</v>
      </c>
      <c r="M94" s="284" t="e">
        <f>payesh!#REF!</f>
        <v>#REF!</v>
      </c>
      <c r="N94" s="285" t="e">
        <f>payesh!#REF!</f>
        <v>#REF!</v>
      </c>
      <c r="O94" s="284" t="e">
        <f>payesh!#REF!</f>
        <v>#REF!</v>
      </c>
      <c r="P94" s="284" t="e">
        <f>payesh!#REF!</f>
        <v>#REF!</v>
      </c>
      <c r="Q94" s="284" t="e">
        <f>payesh!#REF!</f>
        <v>#REF!</v>
      </c>
      <c r="R94" s="284" t="e">
        <f>payesh!#REF!</f>
        <v>#REF!</v>
      </c>
      <c r="S94" s="284" t="e">
        <f>payesh!#REF!</f>
        <v>#REF!</v>
      </c>
      <c r="T94" s="307" t="e">
        <f>payesh!#REF!</f>
        <v>#REF!</v>
      </c>
      <c r="U94" s="284" t="e">
        <f>payesh!#REF!</f>
        <v>#REF!</v>
      </c>
      <c r="V94" s="284" t="e">
        <f>payesh!#REF!</f>
        <v>#REF!</v>
      </c>
      <c r="W94" s="284" t="e">
        <f>payesh!#REF!</f>
        <v>#REF!</v>
      </c>
      <c r="X94" s="284" t="e">
        <f>payesh!#REF!</f>
        <v>#REF!</v>
      </c>
      <c r="Y94" s="284" t="e">
        <f>payesh!#REF!</f>
        <v>#REF!</v>
      </c>
      <c r="Z94" s="284" t="e">
        <f>payesh!#REF!</f>
        <v>#REF!</v>
      </c>
      <c r="AA94" s="284" t="e">
        <f>payesh!#REF!</f>
        <v>#REF!</v>
      </c>
      <c r="AB94" s="284" t="e">
        <f>payesh!#REF!</f>
        <v>#REF!</v>
      </c>
      <c r="AC94" s="284" t="e">
        <f>payesh!#REF!</f>
        <v>#REF!</v>
      </c>
      <c r="AD94" s="284" t="e">
        <f>payesh!#REF!</f>
        <v>#REF!</v>
      </c>
      <c r="AE94" s="284" t="e">
        <f>payesh!#REF!</f>
        <v>#REF!</v>
      </c>
      <c r="AF94" s="284" t="e">
        <f>payesh!#REF!</f>
        <v>#REF!</v>
      </c>
      <c r="AG94" s="284" t="e">
        <f>payesh!#REF!</f>
        <v>#REF!</v>
      </c>
      <c r="AH94" s="284" t="e">
        <f>payesh!#REF!</f>
        <v>#REF!</v>
      </c>
      <c r="AI94" s="284" t="e">
        <f>payesh!#REF!</f>
        <v>#REF!</v>
      </c>
      <c r="AJ94" s="284" t="e">
        <f>payesh!#REF!</f>
        <v>#REF!</v>
      </c>
      <c r="AK94" s="287" t="e">
        <f>payesh!#REF!</f>
        <v>#REF!</v>
      </c>
    </row>
    <row r="95" spans="2:37" ht="18.75" thickBot="1" x14ac:dyDescent="0.3">
      <c r="B95" s="289" t="e">
        <f>payesh!#REF!</f>
        <v>#REF!</v>
      </c>
      <c r="C95" s="292" t="e">
        <f>payesh!#REF!</f>
        <v>#REF!</v>
      </c>
      <c r="D95" s="292" t="e">
        <f>payesh!#REF!</f>
        <v>#REF!</v>
      </c>
      <c r="E95" s="292" t="e">
        <f>payesh!#REF!</f>
        <v>#REF!</v>
      </c>
      <c r="F95" s="292" t="e">
        <f>payesh!#REF!</f>
        <v>#REF!</v>
      </c>
      <c r="G95" s="292" t="e">
        <f>payesh!#REF!</f>
        <v>#REF!</v>
      </c>
      <c r="H95" s="292" t="e">
        <f>payesh!#REF!</f>
        <v>#REF!</v>
      </c>
      <c r="I95" s="293" t="e">
        <f>payesh!#REF!</f>
        <v>#REF!</v>
      </c>
      <c r="J95" s="292" t="e">
        <f>payesh!#REF!</f>
        <v>#REF!</v>
      </c>
      <c r="K95" s="292" t="e">
        <f>payesh!#REF!</f>
        <v>#REF!</v>
      </c>
      <c r="L95" s="292" t="e">
        <f>payesh!#REF!</f>
        <v>#REF!</v>
      </c>
      <c r="M95" s="292" t="e">
        <f>payesh!#REF!</f>
        <v>#REF!</v>
      </c>
      <c r="N95" s="293" t="e">
        <f>payesh!#REF!</f>
        <v>#REF!</v>
      </c>
      <c r="O95" s="292" t="e">
        <f>payesh!#REF!</f>
        <v>#REF!</v>
      </c>
      <c r="P95" s="292" t="e">
        <f>payesh!#REF!</f>
        <v>#REF!</v>
      </c>
      <c r="Q95" s="292" t="e">
        <f>payesh!#REF!</f>
        <v>#REF!</v>
      </c>
      <c r="R95" s="292" t="e">
        <f>payesh!#REF!</f>
        <v>#REF!</v>
      </c>
      <c r="S95" s="292" t="e">
        <f>payesh!#REF!</f>
        <v>#REF!</v>
      </c>
      <c r="T95" s="308" t="e">
        <f>payesh!#REF!</f>
        <v>#REF!</v>
      </c>
      <c r="U95" s="292" t="e">
        <f>payesh!#REF!</f>
        <v>#REF!</v>
      </c>
      <c r="V95" s="292" t="e">
        <f>payesh!#REF!</f>
        <v>#REF!</v>
      </c>
      <c r="W95" s="292" t="e">
        <f>payesh!#REF!</f>
        <v>#REF!</v>
      </c>
      <c r="X95" s="292" t="e">
        <f>payesh!#REF!</f>
        <v>#REF!</v>
      </c>
      <c r="Y95" s="292" t="e">
        <f>payesh!#REF!</f>
        <v>#REF!</v>
      </c>
      <c r="Z95" s="292" t="e">
        <f>payesh!#REF!</f>
        <v>#REF!</v>
      </c>
      <c r="AA95" s="292" t="e">
        <f>payesh!#REF!</f>
        <v>#REF!</v>
      </c>
      <c r="AB95" s="292" t="e">
        <f>payesh!#REF!</f>
        <v>#REF!</v>
      </c>
      <c r="AC95" s="292" t="e">
        <f>payesh!#REF!</f>
        <v>#REF!</v>
      </c>
      <c r="AD95" s="292" t="e">
        <f>payesh!#REF!</f>
        <v>#REF!</v>
      </c>
      <c r="AE95" s="292" t="e">
        <f>payesh!#REF!</f>
        <v>#REF!</v>
      </c>
      <c r="AF95" s="292" t="e">
        <f>payesh!#REF!</f>
        <v>#REF!</v>
      </c>
      <c r="AG95" s="292" t="e">
        <f>payesh!#REF!</f>
        <v>#REF!</v>
      </c>
      <c r="AH95" s="292" t="e">
        <f>payesh!#REF!</f>
        <v>#REF!</v>
      </c>
      <c r="AI95" s="292" t="e">
        <f>payesh!#REF!</f>
        <v>#REF!</v>
      </c>
      <c r="AJ95" s="292" t="e">
        <f>payesh!#REF!</f>
        <v>#REF!</v>
      </c>
      <c r="AK95" s="295" t="e">
        <f>payesh!#REF!</f>
        <v>#REF!</v>
      </c>
    </row>
    <row r="96" spans="2:37" ht="18.75" thickBot="1" x14ac:dyDescent="0.3">
      <c r="B96" s="296" t="e">
        <f>payesh!#REF!</f>
        <v>#REF!</v>
      </c>
      <c r="C96" s="284" t="e">
        <f>payesh!#REF!</f>
        <v>#REF!</v>
      </c>
      <c r="D96" s="284" t="e">
        <f>payesh!#REF!</f>
        <v>#REF!</v>
      </c>
      <c r="E96" s="284" t="e">
        <f>payesh!#REF!</f>
        <v>#REF!</v>
      </c>
      <c r="F96" s="284" t="e">
        <f>payesh!#REF!</f>
        <v>#REF!</v>
      </c>
      <c r="G96" s="284" t="e">
        <f>payesh!#REF!</f>
        <v>#REF!</v>
      </c>
      <c r="H96" s="284" t="e">
        <f>payesh!#REF!</f>
        <v>#REF!</v>
      </c>
      <c r="I96" s="285" t="e">
        <f>payesh!#REF!</f>
        <v>#REF!</v>
      </c>
      <c r="J96" s="284" t="e">
        <f>payesh!#REF!</f>
        <v>#REF!</v>
      </c>
      <c r="K96" s="284" t="e">
        <f>payesh!#REF!</f>
        <v>#REF!</v>
      </c>
      <c r="L96" s="284" t="e">
        <f>payesh!#REF!</f>
        <v>#REF!</v>
      </c>
      <c r="M96" s="284" t="e">
        <f>payesh!#REF!</f>
        <v>#REF!</v>
      </c>
      <c r="N96" s="285" t="e">
        <f>payesh!#REF!</f>
        <v>#REF!</v>
      </c>
      <c r="O96" s="284" t="e">
        <f>payesh!#REF!</f>
        <v>#REF!</v>
      </c>
      <c r="P96" s="284" t="e">
        <f>payesh!#REF!</f>
        <v>#REF!</v>
      </c>
      <c r="Q96" s="284" t="e">
        <f>payesh!#REF!</f>
        <v>#REF!</v>
      </c>
      <c r="R96" s="284" t="e">
        <f>payesh!#REF!</f>
        <v>#REF!</v>
      </c>
      <c r="S96" s="284" t="e">
        <f>payesh!#REF!</f>
        <v>#REF!</v>
      </c>
      <c r="T96" s="307" t="e">
        <f>payesh!#REF!</f>
        <v>#REF!</v>
      </c>
      <c r="U96" s="284" t="e">
        <f>payesh!#REF!</f>
        <v>#REF!</v>
      </c>
      <c r="V96" s="284" t="e">
        <f>payesh!#REF!</f>
        <v>#REF!</v>
      </c>
      <c r="W96" s="284" t="e">
        <f>payesh!#REF!</f>
        <v>#REF!</v>
      </c>
      <c r="X96" s="284" t="e">
        <f>payesh!#REF!</f>
        <v>#REF!</v>
      </c>
      <c r="Y96" s="284" t="e">
        <f>payesh!#REF!</f>
        <v>#REF!</v>
      </c>
      <c r="Z96" s="284" t="e">
        <f>payesh!#REF!</f>
        <v>#REF!</v>
      </c>
      <c r="AA96" s="284" t="e">
        <f>payesh!#REF!</f>
        <v>#REF!</v>
      </c>
      <c r="AB96" s="284" t="e">
        <f>payesh!#REF!</f>
        <v>#REF!</v>
      </c>
      <c r="AC96" s="284" t="e">
        <f>payesh!#REF!</f>
        <v>#REF!</v>
      </c>
      <c r="AD96" s="284" t="e">
        <f>payesh!#REF!</f>
        <v>#REF!</v>
      </c>
      <c r="AE96" s="284" t="e">
        <f>payesh!#REF!</f>
        <v>#REF!</v>
      </c>
      <c r="AF96" s="284" t="e">
        <f>payesh!#REF!</f>
        <v>#REF!</v>
      </c>
      <c r="AG96" s="284" t="e">
        <f>payesh!#REF!</f>
        <v>#REF!</v>
      </c>
      <c r="AH96" s="284" t="e">
        <f>payesh!#REF!</f>
        <v>#REF!</v>
      </c>
      <c r="AI96" s="284" t="e">
        <f>payesh!#REF!</f>
        <v>#REF!</v>
      </c>
      <c r="AJ96" s="284" t="e">
        <f>payesh!#REF!</f>
        <v>#REF!</v>
      </c>
      <c r="AK96" s="287" t="e">
        <f>payesh!#REF!</f>
        <v>#REF!</v>
      </c>
    </row>
    <row r="97" spans="2:37" ht="18.75" thickBot="1" x14ac:dyDescent="0.3">
      <c r="B97" s="289" t="e">
        <f>payesh!#REF!</f>
        <v>#REF!</v>
      </c>
      <c r="C97" s="292" t="e">
        <f>payesh!#REF!</f>
        <v>#REF!</v>
      </c>
      <c r="D97" s="292" t="e">
        <f>payesh!#REF!</f>
        <v>#REF!</v>
      </c>
      <c r="E97" s="292" t="e">
        <f>payesh!#REF!</f>
        <v>#REF!</v>
      </c>
      <c r="F97" s="292" t="e">
        <f>payesh!#REF!</f>
        <v>#REF!</v>
      </c>
      <c r="G97" s="292" t="e">
        <f>payesh!#REF!</f>
        <v>#REF!</v>
      </c>
      <c r="H97" s="292" t="e">
        <f>payesh!#REF!</f>
        <v>#REF!</v>
      </c>
      <c r="I97" s="293" t="e">
        <f>payesh!#REF!</f>
        <v>#REF!</v>
      </c>
      <c r="J97" s="292" t="e">
        <f>payesh!#REF!</f>
        <v>#REF!</v>
      </c>
      <c r="K97" s="292" t="e">
        <f>payesh!#REF!</f>
        <v>#REF!</v>
      </c>
      <c r="L97" s="292" t="e">
        <f>payesh!#REF!</f>
        <v>#REF!</v>
      </c>
      <c r="M97" s="292" t="e">
        <f>payesh!#REF!</f>
        <v>#REF!</v>
      </c>
      <c r="N97" s="293" t="e">
        <f>payesh!#REF!</f>
        <v>#REF!</v>
      </c>
      <c r="O97" s="292" t="e">
        <f>payesh!#REF!</f>
        <v>#REF!</v>
      </c>
      <c r="P97" s="292" t="e">
        <f>payesh!#REF!</f>
        <v>#REF!</v>
      </c>
      <c r="Q97" s="292" t="e">
        <f>payesh!#REF!</f>
        <v>#REF!</v>
      </c>
      <c r="R97" s="292" t="e">
        <f>payesh!#REF!</f>
        <v>#REF!</v>
      </c>
      <c r="S97" s="292" t="e">
        <f>payesh!#REF!</f>
        <v>#REF!</v>
      </c>
      <c r="T97" s="308" t="e">
        <f>payesh!#REF!</f>
        <v>#REF!</v>
      </c>
      <c r="U97" s="292" t="e">
        <f>payesh!#REF!</f>
        <v>#REF!</v>
      </c>
      <c r="V97" s="292" t="e">
        <f>payesh!#REF!</f>
        <v>#REF!</v>
      </c>
      <c r="W97" s="292" t="e">
        <f>payesh!#REF!</f>
        <v>#REF!</v>
      </c>
      <c r="X97" s="292" t="e">
        <f>payesh!#REF!</f>
        <v>#REF!</v>
      </c>
      <c r="Y97" s="292" t="e">
        <f>payesh!#REF!</f>
        <v>#REF!</v>
      </c>
      <c r="Z97" s="292" t="e">
        <f>payesh!#REF!</f>
        <v>#REF!</v>
      </c>
      <c r="AA97" s="292" t="e">
        <f>payesh!#REF!</f>
        <v>#REF!</v>
      </c>
      <c r="AB97" s="292" t="e">
        <f>payesh!#REF!</f>
        <v>#REF!</v>
      </c>
      <c r="AC97" s="292" t="e">
        <f>payesh!#REF!</f>
        <v>#REF!</v>
      </c>
      <c r="AD97" s="292" t="e">
        <f>payesh!#REF!</f>
        <v>#REF!</v>
      </c>
      <c r="AE97" s="292" t="e">
        <f>payesh!#REF!</f>
        <v>#REF!</v>
      </c>
      <c r="AF97" s="292" t="e">
        <f>payesh!#REF!</f>
        <v>#REF!</v>
      </c>
      <c r="AG97" s="292" t="e">
        <f>payesh!#REF!</f>
        <v>#REF!</v>
      </c>
      <c r="AH97" s="292" t="e">
        <f>payesh!#REF!</f>
        <v>#REF!</v>
      </c>
      <c r="AI97" s="292" t="e">
        <f>payesh!#REF!</f>
        <v>#REF!</v>
      </c>
      <c r="AJ97" s="292" t="e">
        <f>payesh!#REF!</f>
        <v>#REF!</v>
      </c>
      <c r="AK97" s="295" t="e">
        <f>payesh!#REF!</f>
        <v>#REF!</v>
      </c>
    </row>
    <row r="98" spans="2:37" ht="18.75" thickBot="1" x14ac:dyDescent="0.3">
      <c r="B98" s="296" t="e">
        <f>payesh!#REF!</f>
        <v>#REF!</v>
      </c>
      <c r="C98" s="284" t="e">
        <f>payesh!#REF!</f>
        <v>#REF!</v>
      </c>
      <c r="D98" s="284" t="e">
        <f>payesh!#REF!</f>
        <v>#REF!</v>
      </c>
      <c r="E98" s="284" t="e">
        <f>payesh!#REF!</f>
        <v>#REF!</v>
      </c>
      <c r="F98" s="284" t="e">
        <f>payesh!#REF!</f>
        <v>#REF!</v>
      </c>
      <c r="G98" s="284" t="e">
        <f>payesh!#REF!</f>
        <v>#REF!</v>
      </c>
      <c r="H98" s="284" t="e">
        <f>payesh!#REF!</f>
        <v>#REF!</v>
      </c>
      <c r="I98" s="285" t="e">
        <f>payesh!#REF!</f>
        <v>#REF!</v>
      </c>
      <c r="J98" s="284" t="e">
        <f>payesh!#REF!</f>
        <v>#REF!</v>
      </c>
      <c r="K98" s="284" t="e">
        <f>payesh!#REF!</f>
        <v>#REF!</v>
      </c>
      <c r="L98" s="284" t="e">
        <f>payesh!#REF!</f>
        <v>#REF!</v>
      </c>
      <c r="M98" s="284" t="e">
        <f>payesh!#REF!</f>
        <v>#REF!</v>
      </c>
      <c r="N98" s="285" t="e">
        <f>payesh!#REF!</f>
        <v>#REF!</v>
      </c>
      <c r="O98" s="284" t="e">
        <f>payesh!#REF!</f>
        <v>#REF!</v>
      </c>
      <c r="P98" s="284" t="e">
        <f>payesh!#REF!</f>
        <v>#REF!</v>
      </c>
      <c r="Q98" s="284" t="e">
        <f>payesh!#REF!</f>
        <v>#REF!</v>
      </c>
      <c r="R98" s="284" t="e">
        <f>payesh!#REF!</f>
        <v>#REF!</v>
      </c>
      <c r="S98" s="284" t="e">
        <f>payesh!#REF!</f>
        <v>#REF!</v>
      </c>
      <c r="T98" s="307" t="e">
        <f>payesh!#REF!</f>
        <v>#REF!</v>
      </c>
      <c r="U98" s="284" t="e">
        <f>payesh!#REF!</f>
        <v>#REF!</v>
      </c>
      <c r="V98" s="284" t="e">
        <f>payesh!#REF!</f>
        <v>#REF!</v>
      </c>
      <c r="W98" s="284" t="e">
        <f>payesh!#REF!</f>
        <v>#REF!</v>
      </c>
      <c r="X98" s="284" t="e">
        <f>payesh!#REF!</f>
        <v>#REF!</v>
      </c>
      <c r="Y98" s="284" t="e">
        <f>payesh!#REF!</f>
        <v>#REF!</v>
      </c>
      <c r="Z98" s="284" t="e">
        <f>payesh!#REF!</f>
        <v>#REF!</v>
      </c>
      <c r="AA98" s="284" t="e">
        <f>payesh!#REF!</f>
        <v>#REF!</v>
      </c>
      <c r="AB98" s="284" t="e">
        <f>payesh!#REF!</f>
        <v>#REF!</v>
      </c>
      <c r="AC98" s="284" t="e">
        <f>payesh!#REF!</f>
        <v>#REF!</v>
      </c>
      <c r="AD98" s="284" t="e">
        <f>payesh!#REF!</f>
        <v>#REF!</v>
      </c>
      <c r="AE98" s="284" t="e">
        <f>payesh!#REF!</f>
        <v>#REF!</v>
      </c>
      <c r="AF98" s="284" t="e">
        <f>payesh!#REF!</f>
        <v>#REF!</v>
      </c>
      <c r="AG98" s="284" t="e">
        <f>payesh!#REF!</f>
        <v>#REF!</v>
      </c>
      <c r="AH98" s="284" t="e">
        <f>payesh!#REF!</f>
        <v>#REF!</v>
      </c>
      <c r="AI98" s="284" t="e">
        <f>payesh!#REF!</f>
        <v>#REF!</v>
      </c>
      <c r="AJ98" s="284" t="e">
        <f>payesh!#REF!</f>
        <v>#REF!</v>
      </c>
      <c r="AK98" s="287" t="e">
        <f>payesh!#REF!</f>
        <v>#REF!</v>
      </c>
    </row>
    <row r="99" spans="2:37" ht="18.75" thickBot="1" x14ac:dyDescent="0.3">
      <c r="B99" s="289" t="e">
        <f>payesh!#REF!</f>
        <v>#REF!</v>
      </c>
      <c r="C99" s="292" t="e">
        <f>payesh!#REF!</f>
        <v>#REF!</v>
      </c>
      <c r="D99" s="292" t="e">
        <f>payesh!#REF!</f>
        <v>#REF!</v>
      </c>
      <c r="E99" s="292" t="e">
        <f>payesh!#REF!</f>
        <v>#REF!</v>
      </c>
      <c r="F99" s="292" t="e">
        <f>payesh!#REF!</f>
        <v>#REF!</v>
      </c>
      <c r="G99" s="292" t="e">
        <f>payesh!#REF!</f>
        <v>#REF!</v>
      </c>
      <c r="H99" s="292" t="e">
        <f>payesh!#REF!</f>
        <v>#REF!</v>
      </c>
      <c r="I99" s="293" t="e">
        <f>payesh!#REF!</f>
        <v>#REF!</v>
      </c>
      <c r="J99" s="292" t="e">
        <f>payesh!#REF!</f>
        <v>#REF!</v>
      </c>
      <c r="K99" s="292" t="e">
        <f>payesh!#REF!</f>
        <v>#REF!</v>
      </c>
      <c r="L99" s="292" t="e">
        <f>payesh!#REF!</f>
        <v>#REF!</v>
      </c>
      <c r="M99" s="292" t="e">
        <f>payesh!#REF!</f>
        <v>#REF!</v>
      </c>
      <c r="N99" s="293" t="e">
        <f>payesh!#REF!</f>
        <v>#REF!</v>
      </c>
      <c r="O99" s="292" t="e">
        <f>payesh!#REF!</f>
        <v>#REF!</v>
      </c>
      <c r="P99" s="292" t="e">
        <f>payesh!#REF!</f>
        <v>#REF!</v>
      </c>
      <c r="Q99" s="292" t="e">
        <f>payesh!#REF!</f>
        <v>#REF!</v>
      </c>
      <c r="R99" s="292" t="e">
        <f>payesh!#REF!</f>
        <v>#REF!</v>
      </c>
      <c r="S99" s="292" t="e">
        <f>payesh!#REF!</f>
        <v>#REF!</v>
      </c>
      <c r="T99" s="308" t="e">
        <f>payesh!#REF!</f>
        <v>#REF!</v>
      </c>
      <c r="U99" s="292" t="e">
        <f>payesh!#REF!</f>
        <v>#REF!</v>
      </c>
      <c r="V99" s="292" t="e">
        <f>payesh!#REF!</f>
        <v>#REF!</v>
      </c>
      <c r="W99" s="292" t="e">
        <f>payesh!#REF!</f>
        <v>#REF!</v>
      </c>
      <c r="X99" s="292" t="e">
        <f>payesh!#REF!</f>
        <v>#REF!</v>
      </c>
      <c r="Y99" s="292" t="e">
        <f>payesh!#REF!</f>
        <v>#REF!</v>
      </c>
      <c r="Z99" s="292" t="e">
        <f>payesh!#REF!</f>
        <v>#REF!</v>
      </c>
      <c r="AA99" s="292" t="e">
        <f>payesh!#REF!</f>
        <v>#REF!</v>
      </c>
      <c r="AB99" s="292" t="e">
        <f>payesh!#REF!</f>
        <v>#REF!</v>
      </c>
      <c r="AC99" s="292" t="e">
        <f>payesh!#REF!</f>
        <v>#REF!</v>
      </c>
      <c r="AD99" s="292" t="e">
        <f>payesh!#REF!</f>
        <v>#REF!</v>
      </c>
      <c r="AE99" s="292" t="e">
        <f>payesh!#REF!</f>
        <v>#REF!</v>
      </c>
      <c r="AF99" s="292" t="e">
        <f>payesh!#REF!</f>
        <v>#REF!</v>
      </c>
      <c r="AG99" s="292" t="e">
        <f>payesh!#REF!</f>
        <v>#REF!</v>
      </c>
      <c r="AH99" s="292" t="e">
        <f>payesh!#REF!</f>
        <v>#REF!</v>
      </c>
      <c r="AI99" s="292" t="e">
        <f>payesh!#REF!</f>
        <v>#REF!</v>
      </c>
      <c r="AJ99" s="292" t="e">
        <f>payesh!#REF!</f>
        <v>#REF!</v>
      </c>
      <c r="AK99" s="295" t="e">
        <f>payesh!#REF!</f>
        <v>#REF!</v>
      </c>
    </row>
    <row r="100" spans="2:37" ht="18.75" thickBot="1" x14ac:dyDescent="0.3">
      <c r="B100" s="296" t="e">
        <f>payesh!#REF!</f>
        <v>#REF!</v>
      </c>
      <c r="C100" s="284" t="e">
        <f>payesh!#REF!</f>
        <v>#REF!</v>
      </c>
      <c r="D100" s="284" t="e">
        <f>payesh!#REF!</f>
        <v>#REF!</v>
      </c>
      <c r="E100" s="284" t="e">
        <f>payesh!#REF!</f>
        <v>#REF!</v>
      </c>
      <c r="F100" s="284" t="e">
        <f>payesh!#REF!</f>
        <v>#REF!</v>
      </c>
      <c r="G100" s="284" t="e">
        <f>payesh!#REF!</f>
        <v>#REF!</v>
      </c>
      <c r="H100" s="284" t="e">
        <f>payesh!#REF!</f>
        <v>#REF!</v>
      </c>
      <c r="I100" s="285" t="e">
        <f>payesh!#REF!</f>
        <v>#REF!</v>
      </c>
      <c r="J100" s="284" t="e">
        <f>payesh!#REF!</f>
        <v>#REF!</v>
      </c>
      <c r="K100" s="284" t="e">
        <f>payesh!#REF!</f>
        <v>#REF!</v>
      </c>
      <c r="L100" s="284" t="e">
        <f>payesh!#REF!</f>
        <v>#REF!</v>
      </c>
      <c r="M100" s="284" t="e">
        <f>payesh!#REF!</f>
        <v>#REF!</v>
      </c>
      <c r="N100" s="285" t="e">
        <f>payesh!#REF!</f>
        <v>#REF!</v>
      </c>
      <c r="O100" s="284" t="e">
        <f>payesh!#REF!</f>
        <v>#REF!</v>
      </c>
      <c r="P100" s="284" t="e">
        <f>payesh!#REF!</f>
        <v>#REF!</v>
      </c>
      <c r="Q100" s="284" t="e">
        <f>payesh!#REF!</f>
        <v>#REF!</v>
      </c>
      <c r="R100" s="284" t="e">
        <f>payesh!#REF!</f>
        <v>#REF!</v>
      </c>
      <c r="S100" s="284" t="e">
        <f>payesh!#REF!</f>
        <v>#REF!</v>
      </c>
      <c r="T100" s="307" t="e">
        <f>payesh!#REF!</f>
        <v>#REF!</v>
      </c>
      <c r="U100" s="284" t="e">
        <f>payesh!#REF!</f>
        <v>#REF!</v>
      </c>
      <c r="V100" s="284" t="e">
        <f>payesh!#REF!</f>
        <v>#REF!</v>
      </c>
      <c r="W100" s="284" t="e">
        <f>payesh!#REF!</f>
        <v>#REF!</v>
      </c>
      <c r="X100" s="284" t="e">
        <f>payesh!#REF!</f>
        <v>#REF!</v>
      </c>
      <c r="Y100" s="284" t="e">
        <f>payesh!#REF!</f>
        <v>#REF!</v>
      </c>
      <c r="Z100" s="284" t="e">
        <f>payesh!#REF!</f>
        <v>#REF!</v>
      </c>
      <c r="AA100" s="284" t="e">
        <f>payesh!#REF!</f>
        <v>#REF!</v>
      </c>
      <c r="AB100" s="284" t="e">
        <f>payesh!#REF!</f>
        <v>#REF!</v>
      </c>
      <c r="AC100" s="284" t="e">
        <f>payesh!#REF!</f>
        <v>#REF!</v>
      </c>
      <c r="AD100" s="284" t="e">
        <f>payesh!#REF!</f>
        <v>#REF!</v>
      </c>
      <c r="AE100" s="284" t="e">
        <f>payesh!#REF!</f>
        <v>#REF!</v>
      </c>
      <c r="AF100" s="284" t="e">
        <f>payesh!#REF!</f>
        <v>#REF!</v>
      </c>
      <c r="AG100" s="284" t="e">
        <f>payesh!#REF!</f>
        <v>#REF!</v>
      </c>
      <c r="AH100" s="284" t="e">
        <f>payesh!#REF!</f>
        <v>#REF!</v>
      </c>
      <c r="AI100" s="284" t="e">
        <f>payesh!#REF!</f>
        <v>#REF!</v>
      </c>
      <c r="AJ100" s="284" t="e">
        <f>payesh!#REF!</f>
        <v>#REF!</v>
      </c>
      <c r="AK100" s="287" t="e">
        <f>payesh!#REF!</f>
        <v>#REF!</v>
      </c>
    </row>
    <row r="101" spans="2:37" ht="18.75" thickBot="1" x14ac:dyDescent="0.3">
      <c r="B101" s="289" t="e">
        <f>payesh!#REF!</f>
        <v>#REF!</v>
      </c>
      <c r="C101" s="292" t="e">
        <f>payesh!#REF!</f>
        <v>#REF!</v>
      </c>
      <c r="D101" s="292" t="e">
        <f>payesh!#REF!</f>
        <v>#REF!</v>
      </c>
      <c r="E101" s="292" t="e">
        <f>payesh!#REF!</f>
        <v>#REF!</v>
      </c>
      <c r="F101" s="292" t="e">
        <f>payesh!#REF!</f>
        <v>#REF!</v>
      </c>
      <c r="G101" s="292" t="e">
        <f>payesh!#REF!</f>
        <v>#REF!</v>
      </c>
      <c r="H101" s="292" t="e">
        <f>payesh!#REF!</f>
        <v>#REF!</v>
      </c>
      <c r="I101" s="293" t="e">
        <f>payesh!#REF!</f>
        <v>#REF!</v>
      </c>
      <c r="J101" s="292" t="e">
        <f>payesh!#REF!</f>
        <v>#REF!</v>
      </c>
      <c r="K101" s="292" t="e">
        <f>payesh!#REF!</f>
        <v>#REF!</v>
      </c>
      <c r="L101" s="292" t="e">
        <f>payesh!#REF!</f>
        <v>#REF!</v>
      </c>
      <c r="M101" s="292" t="e">
        <f>payesh!#REF!</f>
        <v>#REF!</v>
      </c>
      <c r="N101" s="293" t="e">
        <f>payesh!#REF!</f>
        <v>#REF!</v>
      </c>
      <c r="O101" s="292" t="e">
        <f>payesh!#REF!</f>
        <v>#REF!</v>
      </c>
      <c r="P101" s="292" t="e">
        <f>payesh!#REF!</f>
        <v>#REF!</v>
      </c>
      <c r="Q101" s="292" t="e">
        <f>payesh!#REF!</f>
        <v>#REF!</v>
      </c>
      <c r="R101" s="292" t="e">
        <f>payesh!#REF!</f>
        <v>#REF!</v>
      </c>
      <c r="S101" s="292" t="e">
        <f>payesh!#REF!</f>
        <v>#REF!</v>
      </c>
      <c r="T101" s="308" t="e">
        <f>payesh!#REF!</f>
        <v>#REF!</v>
      </c>
      <c r="U101" s="292" t="e">
        <f>payesh!#REF!</f>
        <v>#REF!</v>
      </c>
      <c r="V101" s="292" t="e">
        <f>payesh!#REF!</f>
        <v>#REF!</v>
      </c>
      <c r="W101" s="292" t="e">
        <f>payesh!#REF!</f>
        <v>#REF!</v>
      </c>
      <c r="X101" s="292" t="e">
        <f>payesh!#REF!</f>
        <v>#REF!</v>
      </c>
      <c r="Y101" s="292" t="e">
        <f>payesh!#REF!</f>
        <v>#REF!</v>
      </c>
      <c r="Z101" s="292" t="e">
        <f>payesh!#REF!</f>
        <v>#REF!</v>
      </c>
      <c r="AA101" s="292" t="e">
        <f>payesh!#REF!</f>
        <v>#REF!</v>
      </c>
      <c r="AB101" s="292" t="e">
        <f>payesh!#REF!</f>
        <v>#REF!</v>
      </c>
      <c r="AC101" s="292" t="e">
        <f>payesh!#REF!</f>
        <v>#REF!</v>
      </c>
      <c r="AD101" s="292" t="e">
        <f>payesh!#REF!</f>
        <v>#REF!</v>
      </c>
      <c r="AE101" s="292" t="e">
        <f>payesh!#REF!</f>
        <v>#REF!</v>
      </c>
      <c r="AF101" s="292" t="e">
        <f>payesh!#REF!</f>
        <v>#REF!</v>
      </c>
      <c r="AG101" s="292" t="e">
        <f>payesh!#REF!</f>
        <v>#REF!</v>
      </c>
      <c r="AH101" s="292" t="e">
        <f>payesh!#REF!</f>
        <v>#REF!</v>
      </c>
      <c r="AI101" s="292" t="e">
        <f>payesh!#REF!</f>
        <v>#REF!</v>
      </c>
      <c r="AJ101" s="292" t="e">
        <f>payesh!#REF!</f>
        <v>#REF!</v>
      </c>
      <c r="AK101" s="295" t="e">
        <f>payesh!#REF!</f>
        <v>#REF!</v>
      </c>
    </row>
    <row r="102" spans="2:37" ht="18.75" thickBot="1" x14ac:dyDescent="0.3">
      <c r="B102" s="296" t="e">
        <f>payesh!#REF!</f>
        <v>#REF!</v>
      </c>
      <c r="C102" s="284" t="e">
        <f>payesh!#REF!</f>
        <v>#REF!</v>
      </c>
      <c r="D102" s="284" t="e">
        <f>payesh!#REF!</f>
        <v>#REF!</v>
      </c>
      <c r="E102" s="284" t="e">
        <f>payesh!#REF!</f>
        <v>#REF!</v>
      </c>
      <c r="F102" s="284" t="e">
        <f>payesh!#REF!</f>
        <v>#REF!</v>
      </c>
      <c r="G102" s="284" t="e">
        <f>payesh!#REF!</f>
        <v>#REF!</v>
      </c>
      <c r="H102" s="284" t="e">
        <f>payesh!#REF!</f>
        <v>#REF!</v>
      </c>
      <c r="I102" s="285" t="e">
        <f>payesh!#REF!</f>
        <v>#REF!</v>
      </c>
      <c r="J102" s="284" t="e">
        <f>payesh!#REF!</f>
        <v>#REF!</v>
      </c>
      <c r="K102" s="284" t="e">
        <f>payesh!#REF!</f>
        <v>#REF!</v>
      </c>
      <c r="L102" s="284" t="e">
        <f>payesh!#REF!</f>
        <v>#REF!</v>
      </c>
      <c r="M102" s="284" t="e">
        <f>payesh!#REF!</f>
        <v>#REF!</v>
      </c>
      <c r="N102" s="285" t="e">
        <f>payesh!#REF!</f>
        <v>#REF!</v>
      </c>
      <c r="O102" s="284" t="e">
        <f>payesh!#REF!</f>
        <v>#REF!</v>
      </c>
      <c r="P102" s="284" t="e">
        <f>payesh!#REF!</f>
        <v>#REF!</v>
      </c>
      <c r="Q102" s="284" t="e">
        <f>payesh!#REF!</f>
        <v>#REF!</v>
      </c>
      <c r="R102" s="284" t="e">
        <f>payesh!#REF!</f>
        <v>#REF!</v>
      </c>
      <c r="S102" s="284" t="e">
        <f>payesh!#REF!</f>
        <v>#REF!</v>
      </c>
      <c r="T102" s="307" t="e">
        <f>payesh!#REF!</f>
        <v>#REF!</v>
      </c>
      <c r="U102" s="284" t="e">
        <f>payesh!#REF!</f>
        <v>#REF!</v>
      </c>
      <c r="V102" s="284" t="e">
        <f>payesh!#REF!</f>
        <v>#REF!</v>
      </c>
      <c r="W102" s="284" t="e">
        <f>payesh!#REF!</f>
        <v>#REF!</v>
      </c>
      <c r="X102" s="284" t="e">
        <f>payesh!#REF!</f>
        <v>#REF!</v>
      </c>
      <c r="Y102" s="284" t="e">
        <f>payesh!#REF!</f>
        <v>#REF!</v>
      </c>
      <c r="Z102" s="284" t="e">
        <f>payesh!#REF!</f>
        <v>#REF!</v>
      </c>
      <c r="AA102" s="284" t="e">
        <f>payesh!#REF!</f>
        <v>#REF!</v>
      </c>
      <c r="AB102" s="284" t="e">
        <f>payesh!#REF!</f>
        <v>#REF!</v>
      </c>
      <c r="AC102" s="284" t="e">
        <f>payesh!#REF!</f>
        <v>#REF!</v>
      </c>
      <c r="AD102" s="284" t="e">
        <f>payesh!#REF!</f>
        <v>#REF!</v>
      </c>
      <c r="AE102" s="284" t="e">
        <f>payesh!#REF!</f>
        <v>#REF!</v>
      </c>
      <c r="AF102" s="284" t="e">
        <f>payesh!#REF!</f>
        <v>#REF!</v>
      </c>
      <c r="AG102" s="284" t="e">
        <f>payesh!#REF!</f>
        <v>#REF!</v>
      </c>
      <c r="AH102" s="284" t="e">
        <f>payesh!#REF!</f>
        <v>#REF!</v>
      </c>
      <c r="AI102" s="284" t="e">
        <f>payesh!#REF!</f>
        <v>#REF!</v>
      </c>
      <c r="AJ102" s="284" t="e">
        <f>payesh!#REF!</f>
        <v>#REF!</v>
      </c>
      <c r="AK102" s="287" t="e">
        <f>payesh!#REF!</f>
        <v>#REF!</v>
      </c>
    </row>
    <row r="103" spans="2:37" ht="18.75" thickBot="1" x14ac:dyDescent="0.3">
      <c r="B103" s="289" t="e">
        <f>payesh!#REF!</f>
        <v>#REF!</v>
      </c>
      <c r="C103" s="292" t="e">
        <f>payesh!#REF!</f>
        <v>#REF!</v>
      </c>
      <c r="D103" s="292" t="e">
        <f>payesh!#REF!</f>
        <v>#REF!</v>
      </c>
      <c r="E103" s="292" t="e">
        <f>payesh!#REF!</f>
        <v>#REF!</v>
      </c>
      <c r="F103" s="292" t="e">
        <f>payesh!#REF!</f>
        <v>#REF!</v>
      </c>
      <c r="G103" s="292" t="e">
        <f>payesh!#REF!</f>
        <v>#REF!</v>
      </c>
      <c r="H103" s="292" t="e">
        <f>payesh!#REF!</f>
        <v>#REF!</v>
      </c>
      <c r="I103" s="293" t="e">
        <f>payesh!#REF!</f>
        <v>#REF!</v>
      </c>
      <c r="J103" s="292" t="e">
        <f>payesh!#REF!</f>
        <v>#REF!</v>
      </c>
      <c r="K103" s="292" t="e">
        <f>payesh!#REF!</f>
        <v>#REF!</v>
      </c>
      <c r="L103" s="292" t="e">
        <f>payesh!#REF!</f>
        <v>#REF!</v>
      </c>
      <c r="M103" s="292" t="e">
        <f>payesh!#REF!</f>
        <v>#REF!</v>
      </c>
      <c r="N103" s="293" t="e">
        <f>payesh!#REF!</f>
        <v>#REF!</v>
      </c>
      <c r="O103" s="292" t="e">
        <f>payesh!#REF!</f>
        <v>#REF!</v>
      </c>
      <c r="P103" s="292" t="e">
        <f>payesh!#REF!</f>
        <v>#REF!</v>
      </c>
      <c r="Q103" s="292" t="e">
        <f>payesh!#REF!</f>
        <v>#REF!</v>
      </c>
      <c r="R103" s="292" t="e">
        <f>payesh!#REF!</f>
        <v>#REF!</v>
      </c>
      <c r="S103" s="292" t="e">
        <f>payesh!#REF!</f>
        <v>#REF!</v>
      </c>
      <c r="T103" s="308" t="e">
        <f>payesh!#REF!</f>
        <v>#REF!</v>
      </c>
      <c r="U103" s="292" t="e">
        <f>payesh!#REF!</f>
        <v>#REF!</v>
      </c>
      <c r="V103" s="292" t="e">
        <f>payesh!#REF!</f>
        <v>#REF!</v>
      </c>
      <c r="W103" s="292" t="e">
        <f>payesh!#REF!</f>
        <v>#REF!</v>
      </c>
      <c r="X103" s="292" t="e">
        <f>payesh!#REF!</f>
        <v>#REF!</v>
      </c>
      <c r="Y103" s="292" t="e">
        <f>payesh!#REF!</f>
        <v>#REF!</v>
      </c>
      <c r="Z103" s="292" t="e">
        <f>payesh!#REF!</f>
        <v>#REF!</v>
      </c>
      <c r="AA103" s="292" t="e">
        <f>payesh!#REF!</f>
        <v>#REF!</v>
      </c>
      <c r="AB103" s="292" t="e">
        <f>payesh!#REF!</f>
        <v>#REF!</v>
      </c>
      <c r="AC103" s="292" t="e">
        <f>payesh!#REF!</f>
        <v>#REF!</v>
      </c>
      <c r="AD103" s="292" t="e">
        <f>payesh!#REF!</f>
        <v>#REF!</v>
      </c>
      <c r="AE103" s="292" t="e">
        <f>payesh!#REF!</f>
        <v>#REF!</v>
      </c>
      <c r="AF103" s="292" t="e">
        <f>payesh!#REF!</f>
        <v>#REF!</v>
      </c>
      <c r="AG103" s="292" t="e">
        <f>payesh!#REF!</f>
        <v>#REF!</v>
      </c>
      <c r="AH103" s="292" t="e">
        <f>payesh!#REF!</f>
        <v>#REF!</v>
      </c>
      <c r="AI103" s="292" t="e">
        <f>payesh!#REF!</f>
        <v>#REF!</v>
      </c>
      <c r="AJ103" s="292" t="e">
        <f>payesh!#REF!</f>
        <v>#REF!</v>
      </c>
      <c r="AK103" s="295" t="e">
        <f>payesh!#REF!</f>
        <v>#REF!</v>
      </c>
    </row>
    <row r="104" spans="2:37" ht="18.75" thickBot="1" x14ac:dyDescent="0.3">
      <c r="B104" s="296" t="e">
        <f>payesh!#REF!</f>
        <v>#REF!</v>
      </c>
      <c r="C104" s="284" t="e">
        <f>payesh!#REF!</f>
        <v>#REF!</v>
      </c>
      <c r="D104" s="284" t="e">
        <f>payesh!#REF!</f>
        <v>#REF!</v>
      </c>
      <c r="E104" s="284" t="e">
        <f>payesh!#REF!</f>
        <v>#REF!</v>
      </c>
      <c r="F104" s="284" t="e">
        <f>payesh!#REF!</f>
        <v>#REF!</v>
      </c>
      <c r="G104" s="284" t="e">
        <f>payesh!#REF!</f>
        <v>#REF!</v>
      </c>
      <c r="H104" s="284" t="e">
        <f>payesh!#REF!</f>
        <v>#REF!</v>
      </c>
      <c r="I104" s="285" t="e">
        <f>payesh!#REF!</f>
        <v>#REF!</v>
      </c>
      <c r="J104" s="284" t="e">
        <f>payesh!#REF!</f>
        <v>#REF!</v>
      </c>
      <c r="K104" s="284" t="e">
        <f>payesh!#REF!</f>
        <v>#REF!</v>
      </c>
      <c r="L104" s="284" t="e">
        <f>payesh!#REF!</f>
        <v>#REF!</v>
      </c>
      <c r="M104" s="284" t="e">
        <f>payesh!#REF!</f>
        <v>#REF!</v>
      </c>
      <c r="N104" s="285" t="e">
        <f>payesh!#REF!</f>
        <v>#REF!</v>
      </c>
      <c r="O104" s="284" t="e">
        <f>payesh!#REF!</f>
        <v>#REF!</v>
      </c>
      <c r="P104" s="284" t="e">
        <f>payesh!#REF!</f>
        <v>#REF!</v>
      </c>
      <c r="Q104" s="284" t="e">
        <f>payesh!#REF!</f>
        <v>#REF!</v>
      </c>
      <c r="R104" s="284" t="e">
        <f>payesh!#REF!</f>
        <v>#REF!</v>
      </c>
      <c r="S104" s="284" t="e">
        <f>payesh!#REF!</f>
        <v>#REF!</v>
      </c>
      <c r="T104" s="307" t="e">
        <f>payesh!#REF!</f>
        <v>#REF!</v>
      </c>
      <c r="U104" s="284" t="e">
        <f>payesh!#REF!</f>
        <v>#REF!</v>
      </c>
      <c r="V104" s="284" t="e">
        <f>payesh!#REF!</f>
        <v>#REF!</v>
      </c>
      <c r="W104" s="284" t="e">
        <f>payesh!#REF!</f>
        <v>#REF!</v>
      </c>
      <c r="X104" s="284" t="e">
        <f>payesh!#REF!</f>
        <v>#REF!</v>
      </c>
      <c r="Y104" s="284" t="e">
        <f>payesh!#REF!</f>
        <v>#REF!</v>
      </c>
      <c r="Z104" s="284" t="e">
        <f>payesh!#REF!</f>
        <v>#REF!</v>
      </c>
      <c r="AA104" s="284" t="e">
        <f>payesh!#REF!</f>
        <v>#REF!</v>
      </c>
      <c r="AB104" s="284" t="e">
        <f>payesh!#REF!</f>
        <v>#REF!</v>
      </c>
      <c r="AC104" s="284" t="e">
        <f>payesh!#REF!</f>
        <v>#REF!</v>
      </c>
      <c r="AD104" s="284" t="e">
        <f>payesh!#REF!</f>
        <v>#REF!</v>
      </c>
      <c r="AE104" s="284" t="e">
        <f>payesh!#REF!</f>
        <v>#REF!</v>
      </c>
      <c r="AF104" s="284" t="e">
        <f>payesh!#REF!</f>
        <v>#REF!</v>
      </c>
      <c r="AG104" s="284" t="e">
        <f>payesh!#REF!</f>
        <v>#REF!</v>
      </c>
      <c r="AH104" s="284" t="e">
        <f>payesh!#REF!</f>
        <v>#REF!</v>
      </c>
      <c r="AI104" s="284" t="e">
        <f>payesh!#REF!</f>
        <v>#REF!</v>
      </c>
      <c r="AJ104" s="284" t="e">
        <f>payesh!#REF!</f>
        <v>#REF!</v>
      </c>
      <c r="AK104" s="287" t="e">
        <f>payesh!#REF!</f>
        <v>#REF!</v>
      </c>
    </row>
    <row r="105" spans="2:37" ht="18.75" thickBot="1" x14ac:dyDescent="0.3">
      <c r="B105" s="289" t="e">
        <f>payesh!#REF!</f>
        <v>#REF!</v>
      </c>
      <c r="C105" s="292" t="e">
        <f>payesh!#REF!</f>
        <v>#REF!</v>
      </c>
      <c r="D105" s="292" t="e">
        <f>payesh!#REF!</f>
        <v>#REF!</v>
      </c>
      <c r="E105" s="292" t="e">
        <f>payesh!#REF!</f>
        <v>#REF!</v>
      </c>
      <c r="F105" s="292" t="e">
        <f>payesh!#REF!</f>
        <v>#REF!</v>
      </c>
      <c r="G105" s="292" t="e">
        <f>payesh!#REF!</f>
        <v>#REF!</v>
      </c>
      <c r="H105" s="292" t="e">
        <f>payesh!#REF!</f>
        <v>#REF!</v>
      </c>
      <c r="I105" s="293" t="e">
        <f>payesh!#REF!</f>
        <v>#REF!</v>
      </c>
      <c r="J105" s="292" t="e">
        <f>payesh!#REF!</f>
        <v>#REF!</v>
      </c>
      <c r="K105" s="292" t="e">
        <f>payesh!#REF!</f>
        <v>#REF!</v>
      </c>
      <c r="L105" s="292" t="e">
        <f>payesh!#REF!</f>
        <v>#REF!</v>
      </c>
      <c r="M105" s="292" t="e">
        <f>payesh!#REF!</f>
        <v>#REF!</v>
      </c>
      <c r="N105" s="293" t="e">
        <f>payesh!#REF!</f>
        <v>#REF!</v>
      </c>
      <c r="O105" s="292" t="e">
        <f>payesh!#REF!</f>
        <v>#REF!</v>
      </c>
      <c r="P105" s="292" t="e">
        <f>payesh!#REF!</f>
        <v>#REF!</v>
      </c>
      <c r="Q105" s="292" t="e">
        <f>payesh!#REF!</f>
        <v>#REF!</v>
      </c>
      <c r="R105" s="292" t="e">
        <f>payesh!#REF!</f>
        <v>#REF!</v>
      </c>
      <c r="S105" s="292" t="e">
        <f>payesh!#REF!</f>
        <v>#REF!</v>
      </c>
      <c r="T105" s="308" t="e">
        <f>payesh!#REF!</f>
        <v>#REF!</v>
      </c>
      <c r="U105" s="292" t="e">
        <f>payesh!#REF!</f>
        <v>#REF!</v>
      </c>
      <c r="V105" s="292" t="e">
        <f>payesh!#REF!</f>
        <v>#REF!</v>
      </c>
      <c r="W105" s="292" t="e">
        <f>payesh!#REF!</f>
        <v>#REF!</v>
      </c>
      <c r="X105" s="292" t="e">
        <f>payesh!#REF!</f>
        <v>#REF!</v>
      </c>
      <c r="Y105" s="292" t="e">
        <f>payesh!#REF!</f>
        <v>#REF!</v>
      </c>
      <c r="Z105" s="292" t="e">
        <f>payesh!#REF!</f>
        <v>#REF!</v>
      </c>
      <c r="AA105" s="292" t="e">
        <f>payesh!#REF!</f>
        <v>#REF!</v>
      </c>
      <c r="AB105" s="292" t="e">
        <f>payesh!#REF!</f>
        <v>#REF!</v>
      </c>
      <c r="AC105" s="292" t="e">
        <f>payesh!#REF!</f>
        <v>#REF!</v>
      </c>
      <c r="AD105" s="292" t="e">
        <f>payesh!#REF!</f>
        <v>#REF!</v>
      </c>
      <c r="AE105" s="292" t="e">
        <f>payesh!#REF!</f>
        <v>#REF!</v>
      </c>
      <c r="AF105" s="292" t="e">
        <f>payesh!#REF!</f>
        <v>#REF!</v>
      </c>
      <c r="AG105" s="292" t="e">
        <f>payesh!#REF!</f>
        <v>#REF!</v>
      </c>
      <c r="AH105" s="292" t="e">
        <f>payesh!#REF!</f>
        <v>#REF!</v>
      </c>
      <c r="AI105" s="292" t="e">
        <f>payesh!#REF!</f>
        <v>#REF!</v>
      </c>
      <c r="AJ105" s="292" t="e">
        <f>payesh!#REF!</f>
        <v>#REF!</v>
      </c>
      <c r="AK105" s="295" t="e">
        <f>payesh!#REF!</f>
        <v>#REF!</v>
      </c>
    </row>
    <row r="106" spans="2:37" ht="18.75" thickBot="1" x14ac:dyDescent="0.3">
      <c r="B106" s="296" t="e">
        <f>payesh!#REF!</f>
        <v>#REF!</v>
      </c>
      <c r="C106" s="284" t="e">
        <f>payesh!#REF!</f>
        <v>#REF!</v>
      </c>
      <c r="D106" s="284" t="e">
        <f>payesh!#REF!</f>
        <v>#REF!</v>
      </c>
      <c r="E106" s="284" t="e">
        <f>payesh!#REF!</f>
        <v>#REF!</v>
      </c>
      <c r="F106" s="284" t="e">
        <f>payesh!#REF!</f>
        <v>#REF!</v>
      </c>
      <c r="G106" s="284" t="e">
        <f>payesh!#REF!</f>
        <v>#REF!</v>
      </c>
      <c r="H106" s="284" t="e">
        <f>payesh!#REF!</f>
        <v>#REF!</v>
      </c>
      <c r="I106" s="285" t="e">
        <f>payesh!#REF!</f>
        <v>#REF!</v>
      </c>
      <c r="J106" s="284" t="e">
        <f>payesh!#REF!</f>
        <v>#REF!</v>
      </c>
      <c r="K106" s="284" t="e">
        <f>payesh!#REF!</f>
        <v>#REF!</v>
      </c>
      <c r="L106" s="284" t="e">
        <f>payesh!#REF!</f>
        <v>#REF!</v>
      </c>
      <c r="M106" s="284" t="e">
        <f>payesh!#REF!</f>
        <v>#REF!</v>
      </c>
      <c r="N106" s="285" t="e">
        <f>payesh!#REF!</f>
        <v>#REF!</v>
      </c>
      <c r="O106" s="284" t="e">
        <f>payesh!#REF!</f>
        <v>#REF!</v>
      </c>
      <c r="P106" s="284" t="e">
        <f>payesh!#REF!</f>
        <v>#REF!</v>
      </c>
      <c r="Q106" s="284" t="e">
        <f>payesh!#REF!</f>
        <v>#REF!</v>
      </c>
      <c r="R106" s="284" t="e">
        <f>payesh!#REF!</f>
        <v>#REF!</v>
      </c>
      <c r="S106" s="284" t="e">
        <f>payesh!#REF!</f>
        <v>#REF!</v>
      </c>
      <c r="T106" s="307" t="e">
        <f>payesh!#REF!</f>
        <v>#REF!</v>
      </c>
      <c r="U106" s="284" t="e">
        <f>payesh!#REF!</f>
        <v>#REF!</v>
      </c>
      <c r="V106" s="284" t="e">
        <f>payesh!#REF!</f>
        <v>#REF!</v>
      </c>
      <c r="W106" s="284" t="e">
        <f>payesh!#REF!</f>
        <v>#REF!</v>
      </c>
      <c r="X106" s="284" t="e">
        <f>payesh!#REF!</f>
        <v>#REF!</v>
      </c>
      <c r="Y106" s="284" t="e">
        <f>payesh!#REF!</f>
        <v>#REF!</v>
      </c>
      <c r="Z106" s="284" t="e">
        <f>payesh!#REF!</f>
        <v>#REF!</v>
      </c>
      <c r="AA106" s="284" t="e">
        <f>payesh!#REF!</f>
        <v>#REF!</v>
      </c>
      <c r="AB106" s="284" t="e">
        <f>payesh!#REF!</f>
        <v>#REF!</v>
      </c>
      <c r="AC106" s="284" t="e">
        <f>payesh!#REF!</f>
        <v>#REF!</v>
      </c>
      <c r="AD106" s="284" t="e">
        <f>payesh!#REF!</f>
        <v>#REF!</v>
      </c>
      <c r="AE106" s="284" t="e">
        <f>payesh!#REF!</f>
        <v>#REF!</v>
      </c>
      <c r="AF106" s="284" t="e">
        <f>payesh!#REF!</f>
        <v>#REF!</v>
      </c>
      <c r="AG106" s="284" t="e">
        <f>payesh!#REF!</f>
        <v>#REF!</v>
      </c>
      <c r="AH106" s="284" t="e">
        <f>payesh!#REF!</f>
        <v>#REF!</v>
      </c>
      <c r="AI106" s="284" t="e">
        <f>payesh!#REF!</f>
        <v>#REF!</v>
      </c>
      <c r="AJ106" s="284" t="e">
        <f>payesh!#REF!</f>
        <v>#REF!</v>
      </c>
      <c r="AK106" s="287" t="e">
        <f>payesh!#REF!</f>
        <v>#REF!</v>
      </c>
    </row>
    <row r="107" spans="2:37" ht="18.75" thickBot="1" x14ac:dyDescent="0.3">
      <c r="B107" s="289" t="e">
        <f>payesh!#REF!</f>
        <v>#REF!</v>
      </c>
      <c r="C107" s="292" t="e">
        <f>payesh!#REF!</f>
        <v>#REF!</v>
      </c>
      <c r="D107" s="292" t="e">
        <f>payesh!#REF!</f>
        <v>#REF!</v>
      </c>
      <c r="E107" s="292" t="e">
        <f>payesh!#REF!</f>
        <v>#REF!</v>
      </c>
      <c r="F107" s="292" t="e">
        <f>payesh!#REF!</f>
        <v>#REF!</v>
      </c>
      <c r="G107" s="292" t="e">
        <f>payesh!#REF!</f>
        <v>#REF!</v>
      </c>
      <c r="H107" s="292" t="e">
        <f>payesh!#REF!</f>
        <v>#REF!</v>
      </c>
      <c r="I107" s="293" t="e">
        <f>payesh!#REF!</f>
        <v>#REF!</v>
      </c>
      <c r="J107" s="292" t="e">
        <f>payesh!#REF!</f>
        <v>#REF!</v>
      </c>
      <c r="K107" s="292" t="e">
        <f>payesh!#REF!</f>
        <v>#REF!</v>
      </c>
      <c r="L107" s="292" t="e">
        <f>payesh!#REF!</f>
        <v>#REF!</v>
      </c>
      <c r="M107" s="292" t="e">
        <f>payesh!#REF!</f>
        <v>#REF!</v>
      </c>
      <c r="N107" s="293" t="e">
        <f>payesh!#REF!</f>
        <v>#REF!</v>
      </c>
      <c r="O107" s="292" t="e">
        <f>payesh!#REF!</f>
        <v>#REF!</v>
      </c>
      <c r="P107" s="292" t="e">
        <f>payesh!#REF!</f>
        <v>#REF!</v>
      </c>
      <c r="Q107" s="292" t="e">
        <f>payesh!#REF!</f>
        <v>#REF!</v>
      </c>
      <c r="R107" s="292" t="e">
        <f>payesh!#REF!</f>
        <v>#REF!</v>
      </c>
      <c r="S107" s="292" t="e">
        <f>payesh!#REF!</f>
        <v>#REF!</v>
      </c>
      <c r="T107" s="308" t="e">
        <f>payesh!#REF!</f>
        <v>#REF!</v>
      </c>
      <c r="U107" s="292" t="e">
        <f>payesh!#REF!</f>
        <v>#REF!</v>
      </c>
      <c r="V107" s="292" t="e">
        <f>payesh!#REF!</f>
        <v>#REF!</v>
      </c>
      <c r="W107" s="292" t="e">
        <f>payesh!#REF!</f>
        <v>#REF!</v>
      </c>
      <c r="X107" s="292" t="e">
        <f>payesh!#REF!</f>
        <v>#REF!</v>
      </c>
      <c r="Y107" s="292" t="e">
        <f>payesh!#REF!</f>
        <v>#REF!</v>
      </c>
      <c r="Z107" s="292" t="e">
        <f>payesh!#REF!</f>
        <v>#REF!</v>
      </c>
      <c r="AA107" s="292" t="e">
        <f>payesh!#REF!</f>
        <v>#REF!</v>
      </c>
      <c r="AB107" s="292" t="e">
        <f>payesh!#REF!</f>
        <v>#REF!</v>
      </c>
      <c r="AC107" s="292" t="e">
        <f>payesh!#REF!</f>
        <v>#REF!</v>
      </c>
      <c r="AD107" s="292" t="e">
        <f>payesh!#REF!</f>
        <v>#REF!</v>
      </c>
      <c r="AE107" s="292" t="e">
        <f>payesh!#REF!</f>
        <v>#REF!</v>
      </c>
      <c r="AF107" s="292" t="e">
        <f>payesh!#REF!</f>
        <v>#REF!</v>
      </c>
      <c r="AG107" s="292" t="e">
        <f>payesh!#REF!</f>
        <v>#REF!</v>
      </c>
      <c r="AH107" s="292" t="e">
        <f>payesh!#REF!</f>
        <v>#REF!</v>
      </c>
      <c r="AI107" s="292" t="e">
        <f>payesh!#REF!</f>
        <v>#REF!</v>
      </c>
      <c r="AJ107" s="292" t="e">
        <f>payesh!#REF!</f>
        <v>#REF!</v>
      </c>
      <c r="AK107" s="295" t="e">
        <f>payesh!#REF!</f>
        <v>#REF!</v>
      </c>
    </row>
    <row r="108" spans="2:37" ht="18.75" thickBot="1" x14ac:dyDescent="0.3">
      <c r="B108" s="296" t="e">
        <f>payesh!#REF!</f>
        <v>#REF!</v>
      </c>
      <c r="C108" s="284" t="e">
        <f>payesh!#REF!</f>
        <v>#REF!</v>
      </c>
      <c r="D108" s="284" t="e">
        <f>payesh!#REF!</f>
        <v>#REF!</v>
      </c>
      <c r="E108" s="284" t="e">
        <f>payesh!#REF!</f>
        <v>#REF!</v>
      </c>
      <c r="F108" s="284" t="e">
        <f>payesh!#REF!</f>
        <v>#REF!</v>
      </c>
      <c r="G108" s="284" t="e">
        <f>payesh!#REF!</f>
        <v>#REF!</v>
      </c>
      <c r="H108" s="284" t="e">
        <f>payesh!#REF!</f>
        <v>#REF!</v>
      </c>
      <c r="I108" s="285" t="e">
        <f>payesh!#REF!</f>
        <v>#REF!</v>
      </c>
      <c r="J108" s="284" t="e">
        <f>payesh!#REF!</f>
        <v>#REF!</v>
      </c>
      <c r="K108" s="284" t="e">
        <f>payesh!#REF!</f>
        <v>#REF!</v>
      </c>
      <c r="L108" s="284" t="e">
        <f>payesh!#REF!</f>
        <v>#REF!</v>
      </c>
      <c r="M108" s="284" t="e">
        <f>payesh!#REF!</f>
        <v>#REF!</v>
      </c>
      <c r="N108" s="285" t="e">
        <f>payesh!#REF!</f>
        <v>#REF!</v>
      </c>
      <c r="O108" s="284" t="e">
        <f>payesh!#REF!</f>
        <v>#REF!</v>
      </c>
      <c r="P108" s="284" t="e">
        <f>payesh!#REF!</f>
        <v>#REF!</v>
      </c>
      <c r="Q108" s="284" t="e">
        <f>payesh!#REF!</f>
        <v>#REF!</v>
      </c>
      <c r="R108" s="284" t="e">
        <f>payesh!#REF!</f>
        <v>#REF!</v>
      </c>
      <c r="S108" s="284" t="e">
        <f>payesh!#REF!</f>
        <v>#REF!</v>
      </c>
      <c r="T108" s="307" t="e">
        <f>payesh!#REF!</f>
        <v>#REF!</v>
      </c>
      <c r="U108" s="284" t="e">
        <f>payesh!#REF!</f>
        <v>#REF!</v>
      </c>
      <c r="V108" s="284" t="e">
        <f>payesh!#REF!</f>
        <v>#REF!</v>
      </c>
      <c r="W108" s="284" t="e">
        <f>payesh!#REF!</f>
        <v>#REF!</v>
      </c>
      <c r="X108" s="284" t="e">
        <f>payesh!#REF!</f>
        <v>#REF!</v>
      </c>
      <c r="Y108" s="284" t="e">
        <f>payesh!#REF!</f>
        <v>#REF!</v>
      </c>
      <c r="Z108" s="284" t="e">
        <f>payesh!#REF!</f>
        <v>#REF!</v>
      </c>
      <c r="AA108" s="284" t="e">
        <f>payesh!#REF!</f>
        <v>#REF!</v>
      </c>
      <c r="AB108" s="284" t="e">
        <f>payesh!#REF!</f>
        <v>#REF!</v>
      </c>
      <c r="AC108" s="284" t="e">
        <f>payesh!#REF!</f>
        <v>#REF!</v>
      </c>
      <c r="AD108" s="284" t="e">
        <f>payesh!#REF!</f>
        <v>#REF!</v>
      </c>
      <c r="AE108" s="284" t="e">
        <f>payesh!#REF!</f>
        <v>#REF!</v>
      </c>
      <c r="AF108" s="284" t="e">
        <f>payesh!#REF!</f>
        <v>#REF!</v>
      </c>
      <c r="AG108" s="284" t="e">
        <f>payesh!#REF!</f>
        <v>#REF!</v>
      </c>
      <c r="AH108" s="284" t="e">
        <f>payesh!#REF!</f>
        <v>#REF!</v>
      </c>
      <c r="AI108" s="284" t="e">
        <f>payesh!#REF!</f>
        <v>#REF!</v>
      </c>
      <c r="AJ108" s="284" t="e">
        <f>payesh!#REF!</f>
        <v>#REF!</v>
      </c>
      <c r="AK108" s="287" t="e">
        <f>payesh!#REF!</f>
        <v>#REF!</v>
      </c>
    </row>
    <row r="109" spans="2:37" ht="18.75" thickBot="1" x14ac:dyDescent="0.3">
      <c r="B109" s="289" t="e">
        <f>payesh!#REF!</f>
        <v>#REF!</v>
      </c>
      <c r="C109" s="292" t="e">
        <f>payesh!#REF!</f>
        <v>#REF!</v>
      </c>
      <c r="D109" s="292" t="e">
        <f>payesh!#REF!</f>
        <v>#REF!</v>
      </c>
      <c r="E109" s="292" t="e">
        <f>payesh!#REF!</f>
        <v>#REF!</v>
      </c>
      <c r="F109" s="292" t="e">
        <f>payesh!#REF!</f>
        <v>#REF!</v>
      </c>
      <c r="G109" s="292" t="e">
        <f>payesh!#REF!</f>
        <v>#REF!</v>
      </c>
      <c r="H109" s="292" t="e">
        <f>payesh!#REF!</f>
        <v>#REF!</v>
      </c>
      <c r="I109" s="293" t="e">
        <f>payesh!#REF!</f>
        <v>#REF!</v>
      </c>
      <c r="J109" s="292" t="e">
        <f>payesh!#REF!</f>
        <v>#REF!</v>
      </c>
      <c r="K109" s="292" t="e">
        <f>payesh!#REF!</f>
        <v>#REF!</v>
      </c>
      <c r="L109" s="292" t="e">
        <f>payesh!#REF!</f>
        <v>#REF!</v>
      </c>
      <c r="M109" s="292" t="e">
        <f>payesh!#REF!</f>
        <v>#REF!</v>
      </c>
      <c r="N109" s="293" t="e">
        <f>payesh!#REF!</f>
        <v>#REF!</v>
      </c>
      <c r="O109" s="292" t="e">
        <f>payesh!#REF!</f>
        <v>#REF!</v>
      </c>
      <c r="P109" s="292" t="e">
        <f>payesh!#REF!</f>
        <v>#REF!</v>
      </c>
      <c r="Q109" s="292" t="e">
        <f>payesh!#REF!</f>
        <v>#REF!</v>
      </c>
      <c r="R109" s="292" t="e">
        <f>payesh!#REF!</f>
        <v>#REF!</v>
      </c>
      <c r="S109" s="292" t="e">
        <f>payesh!#REF!</f>
        <v>#REF!</v>
      </c>
      <c r="T109" s="308" t="e">
        <f>payesh!#REF!</f>
        <v>#REF!</v>
      </c>
      <c r="U109" s="292" t="e">
        <f>payesh!#REF!</f>
        <v>#REF!</v>
      </c>
      <c r="V109" s="292" t="e">
        <f>payesh!#REF!</f>
        <v>#REF!</v>
      </c>
      <c r="W109" s="292" t="e">
        <f>payesh!#REF!</f>
        <v>#REF!</v>
      </c>
      <c r="X109" s="292" t="e">
        <f>payesh!#REF!</f>
        <v>#REF!</v>
      </c>
      <c r="Y109" s="292" t="e">
        <f>payesh!#REF!</f>
        <v>#REF!</v>
      </c>
      <c r="Z109" s="292" t="e">
        <f>payesh!#REF!</f>
        <v>#REF!</v>
      </c>
      <c r="AA109" s="292" t="e">
        <f>payesh!#REF!</f>
        <v>#REF!</v>
      </c>
      <c r="AB109" s="292" t="e">
        <f>payesh!#REF!</f>
        <v>#REF!</v>
      </c>
      <c r="AC109" s="292" t="e">
        <f>payesh!#REF!</f>
        <v>#REF!</v>
      </c>
      <c r="AD109" s="292" t="e">
        <f>payesh!#REF!</f>
        <v>#REF!</v>
      </c>
      <c r="AE109" s="292" t="e">
        <f>payesh!#REF!</f>
        <v>#REF!</v>
      </c>
      <c r="AF109" s="292" t="e">
        <f>payesh!#REF!</f>
        <v>#REF!</v>
      </c>
      <c r="AG109" s="292" t="e">
        <f>payesh!#REF!</f>
        <v>#REF!</v>
      </c>
      <c r="AH109" s="292" t="e">
        <f>payesh!#REF!</f>
        <v>#REF!</v>
      </c>
      <c r="AI109" s="292" t="e">
        <f>payesh!#REF!</f>
        <v>#REF!</v>
      </c>
      <c r="AJ109" s="292" t="e">
        <f>payesh!#REF!</f>
        <v>#REF!</v>
      </c>
      <c r="AK109" s="295" t="e">
        <f>payesh!#REF!</f>
        <v>#REF!</v>
      </c>
    </row>
    <row r="110" spans="2:37" ht="18.75" thickBot="1" x14ac:dyDescent="0.3">
      <c r="B110" s="296" t="e">
        <f>payesh!#REF!</f>
        <v>#REF!</v>
      </c>
      <c r="C110" s="284" t="e">
        <f>payesh!#REF!</f>
        <v>#REF!</v>
      </c>
      <c r="D110" s="284" t="e">
        <f>payesh!#REF!</f>
        <v>#REF!</v>
      </c>
      <c r="E110" s="284" t="e">
        <f>payesh!#REF!</f>
        <v>#REF!</v>
      </c>
      <c r="F110" s="284" t="e">
        <f>payesh!#REF!</f>
        <v>#REF!</v>
      </c>
      <c r="G110" s="284" t="e">
        <f>payesh!#REF!</f>
        <v>#REF!</v>
      </c>
      <c r="H110" s="284" t="e">
        <f>payesh!#REF!</f>
        <v>#REF!</v>
      </c>
      <c r="I110" s="285" t="e">
        <f>payesh!#REF!</f>
        <v>#REF!</v>
      </c>
      <c r="J110" s="284" t="e">
        <f>payesh!#REF!</f>
        <v>#REF!</v>
      </c>
      <c r="K110" s="284" t="e">
        <f>payesh!#REF!</f>
        <v>#REF!</v>
      </c>
      <c r="L110" s="284" t="e">
        <f>payesh!#REF!</f>
        <v>#REF!</v>
      </c>
      <c r="M110" s="284" t="e">
        <f>payesh!#REF!</f>
        <v>#REF!</v>
      </c>
      <c r="N110" s="285" t="e">
        <f>payesh!#REF!</f>
        <v>#REF!</v>
      </c>
      <c r="O110" s="284" t="e">
        <f>payesh!#REF!</f>
        <v>#REF!</v>
      </c>
      <c r="P110" s="284" t="e">
        <f>payesh!#REF!</f>
        <v>#REF!</v>
      </c>
      <c r="Q110" s="284" t="e">
        <f>payesh!#REF!</f>
        <v>#REF!</v>
      </c>
      <c r="R110" s="284" t="e">
        <f>payesh!#REF!</f>
        <v>#REF!</v>
      </c>
      <c r="S110" s="284" t="e">
        <f>payesh!#REF!</f>
        <v>#REF!</v>
      </c>
      <c r="T110" s="307" t="e">
        <f>payesh!#REF!</f>
        <v>#REF!</v>
      </c>
      <c r="U110" s="284" t="e">
        <f>payesh!#REF!</f>
        <v>#REF!</v>
      </c>
      <c r="V110" s="284" t="e">
        <f>payesh!#REF!</f>
        <v>#REF!</v>
      </c>
      <c r="W110" s="284" t="e">
        <f>payesh!#REF!</f>
        <v>#REF!</v>
      </c>
      <c r="X110" s="284" t="e">
        <f>payesh!#REF!</f>
        <v>#REF!</v>
      </c>
      <c r="Y110" s="284" t="e">
        <f>payesh!#REF!</f>
        <v>#REF!</v>
      </c>
      <c r="Z110" s="284" t="e">
        <f>payesh!#REF!</f>
        <v>#REF!</v>
      </c>
      <c r="AA110" s="284" t="e">
        <f>payesh!#REF!</f>
        <v>#REF!</v>
      </c>
      <c r="AB110" s="284" t="e">
        <f>payesh!#REF!</f>
        <v>#REF!</v>
      </c>
      <c r="AC110" s="284" t="e">
        <f>payesh!#REF!</f>
        <v>#REF!</v>
      </c>
      <c r="AD110" s="284" t="e">
        <f>payesh!#REF!</f>
        <v>#REF!</v>
      </c>
      <c r="AE110" s="284" t="e">
        <f>payesh!#REF!</f>
        <v>#REF!</v>
      </c>
      <c r="AF110" s="284" t="e">
        <f>payesh!#REF!</f>
        <v>#REF!</v>
      </c>
      <c r="AG110" s="284" t="e">
        <f>payesh!#REF!</f>
        <v>#REF!</v>
      </c>
      <c r="AH110" s="284" t="e">
        <f>payesh!#REF!</f>
        <v>#REF!</v>
      </c>
      <c r="AI110" s="284" t="e">
        <f>payesh!#REF!</f>
        <v>#REF!</v>
      </c>
      <c r="AJ110" s="284" t="e">
        <f>payesh!#REF!</f>
        <v>#REF!</v>
      </c>
      <c r="AK110" s="287" t="e">
        <f>payesh!#REF!</f>
        <v>#REF!</v>
      </c>
    </row>
    <row r="111" spans="2:37" ht="18.75" thickBot="1" x14ac:dyDescent="0.3">
      <c r="B111" s="289" t="e">
        <f>payesh!#REF!</f>
        <v>#REF!</v>
      </c>
      <c r="C111" s="292" t="e">
        <f>payesh!#REF!</f>
        <v>#REF!</v>
      </c>
      <c r="D111" s="292" t="e">
        <f>payesh!#REF!</f>
        <v>#REF!</v>
      </c>
      <c r="E111" s="292" t="e">
        <f>payesh!#REF!</f>
        <v>#REF!</v>
      </c>
      <c r="F111" s="292" t="e">
        <f>payesh!#REF!</f>
        <v>#REF!</v>
      </c>
      <c r="G111" s="292" t="e">
        <f>payesh!#REF!</f>
        <v>#REF!</v>
      </c>
      <c r="H111" s="292" t="e">
        <f>payesh!#REF!</f>
        <v>#REF!</v>
      </c>
      <c r="I111" s="293" t="e">
        <f>payesh!#REF!</f>
        <v>#REF!</v>
      </c>
      <c r="J111" s="292" t="e">
        <f>payesh!#REF!</f>
        <v>#REF!</v>
      </c>
      <c r="K111" s="292" t="e">
        <f>payesh!#REF!</f>
        <v>#REF!</v>
      </c>
      <c r="L111" s="292" t="e">
        <f>payesh!#REF!</f>
        <v>#REF!</v>
      </c>
      <c r="M111" s="292" t="e">
        <f>payesh!#REF!</f>
        <v>#REF!</v>
      </c>
      <c r="N111" s="293" t="e">
        <f>payesh!#REF!</f>
        <v>#REF!</v>
      </c>
      <c r="O111" s="292" t="e">
        <f>payesh!#REF!</f>
        <v>#REF!</v>
      </c>
      <c r="P111" s="292" t="e">
        <f>payesh!#REF!</f>
        <v>#REF!</v>
      </c>
      <c r="Q111" s="292" t="e">
        <f>payesh!#REF!</f>
        <v>#REF!</v>
      </c>
      <c r="R111" s="292" t="e">
        <f>payesh!#REF!</f>
        <v>#REF!</v>
      </c>
      <c r="S111" s="292" t="e">
        <f>payesh!#REF!</f>
        <v>#REF!</v>
      </c>
      <c r="T111" s="308" t="e">
        <f>payesh!#REF!</f>
        <v>#REF!</v>
      </c>
      <c r="U111" s="292" t="e">
        <f>payesh!#REF!</f>
        <v>#REF!</v>
      </c>
      <c r="V111" s="292" t="e">
        <f>payesh!#REF!</f>
        <v>#REF!</v>
      </c>
      <c r="W111" s="292" t="e">
        <f>payesh!#REF!</f>
        <v>#REF!</v>
      </c>
      <c r="X111" s="292" t="e">
        <f>payesh!#REF!</f>
        <v>#REF!</v>
      </c>
      <c r="Y111" s="292" t="e">
        <f>payesh!#REF!</f>
        <v>#REF!</v>
      </c>
      <c r="Z111" s="292" t="e">
        <f>payesh!#REF!</f>
        <v>#REF!</v>
      </c>
      <c r="AA111" s="292" t="e">
        <f>payesh!#REF!</f>
        <v>#REF!</v>
      </c>
      <c r="AB111" s="292" t="e">
        <f>payesh!#REF!</f>
        <v>#REF!</v>
      </c>
      <c r="AC111" s="292" t="e">
        <f>payesh!#REF!</f>
        <v>#REF!</v>
      </c>
      <c r="AD111" s="292" t="e">
        <f>payesh!#REF!</f>
        <v>#REF!</v>
      </c>
      <c r="AE111" s="292" t="e">
        <f>payesh!#REF!</f>
        <v>#REF!</v>
      </c>
      <c r="AF111" s="292" t="e">
        <f>payesh!#REF!</f>
        <v>#REF!</v>
      </c>
      <c r="AG111" s="292" t="e">
        <f>payesh!#REF!</f>
        <v>#REF!</v>
      </c>
      <c r="AH111" s="292" t="e">
        <f>payesh!#REF!</f>
        <v>#REF!</v>
      </c>
      <c r="AI111" s="292" t="e">
        <f>payesh!#REF!</f>
        <v>#REF!</v>
      </c>
      <c r="AJ111" s="292" t="e">
        <f>payesh!#REF!</f>
        <v>#REF!</v>
      </c>
      <c r="AK111" s="295" t="e">
        <f>payesh!#REF!</f>
        <v>#REF!</v>
      </c>
    </row>
    <row r="112" spans="2:37" ht="18.75" thickBot="1" x14ac:dyDescent="0.3">
      <c r="B112" s="296" t="e">
        <f>payesh!#REF!</f>
        <v>#REF!</v>
      </c>
      <c r="C112" s="284" t="e">
        <f>payesh!#REF!</f>
        <v>#REF!</v>
      </c>
      <c r="D112" s="284" t="e">
        <f>payesh!#REF!</f>
        <v>#REF!</v>
      </c>
      <c r="E112" s="284" t="e">
        <f>payesh!#REF!</f>
        <v>#REF!</v>
      </c>
      <c r="F112" s="284" t="e">
        <f>payesh!#REF!</f>
        <v>#REF!</v>
      </c>
      <c r="G112" s="284" t="e">
        <f>payesh!#REF!</f>
        <v>#REF!</v>
      </c>
      <c r="H112" s="284" t="e">
        <f>payesh!#REF!</f>
        <v>#REF!</v>
      </c>
      <c r="I112" s="285" t="e">
        <f>payesh!#REF!</f>
        <v>#REF!</v>
      </c>
      <c r="J112" s="284" t="e">
        <f>payesh!#REF!</f>
        <v>#REF!</v>
      </c>
      <c r="K112" s="284" t="e">
        <f>payesh!#REF!</f>
        <v>#REF!</v>
      </c>
      <c r="L112" s="284" t="e">
        <f>payesh!#REF!</f>
        <v>#REF!</v>
      </c>
      <c r="M112" s="284" t="e">
        <f>payesh!#REF!</f>
        <v>#REF!</v>
      </c>
      <c r="N112" s="285" t="e">
        <f>payesh!#REF!</f>
        <v>#REF!</v>
      </c>
      <c r="O112" s="284" t="e">
        <f>payesh!#REF!</f>
        <v>#REF!</v>
      </c>
      <c r="P112" s="284" t="e">
        <f>payesh!#REF!</f>
        <v>#REF!</v>
      </c>
      <c r="Q112" s="284" t="e">
        <f>payesh!#REF!</f>
        <v>#REF!</v>
      </c>
      <c r="R112" s="284" t="e">
        <f>payesh!#REF!</f>
        <v>#REF!</v>
      </c>
      <c r="S112" s="284" t="e">
        <f>payesh!#REF!</f>
        <v>#REF!</v>
      </c>
      <c r="T112" s="307" t="e">
        <f>payesh!#REF!</f>
        <v>#REF!</v>
      </c>
      <c r="U112" s="284" t="e">
        <f>payesh!#REF!</f>
        <v>#REF!</v>
      </c>
      <c r="V112" s="284" t="e">
        <f>payesh!#REF!</f>
        <v>#REF!</v>
      </c>
      <c r="W112" s="284" t="e">
        <f>payesh!#REF!</f>
        <v>#REF!</v>
      </c>
      <c r="X112" s="284" t="e">
        <f>payesh!#REF!</f>
        <v>#REF!</v>
      </c>
      <c r="Y112" s="284" t="e">
        <f>payesh!#REF!</f>
        <v>#REF!</v>
      </c>
      <c r="Z112" s="284" t="e">
        <f>payesh!#REF!</f>
        <v>#REF!</v>
      </c>
      <c r="AA112" s="284" t="e">
        <f>payesh!#REF!</f>
        <v>#REF!</v>
      </c>
      <c r="AB112" s="284" t="e">
        <f>payesh!#REF!</f>
        <v>#REF!</v>
      </c>
      <c r="AC112" s="284" t="e">
        <f>payesh!#REF!</f>
        <v>#REF!</v>
      </c>
      <c r="AD112" s="284" t="e">
        <f>payesh!#REF!</f>
        <v>#REF!</v>
      </c>
      <c r="AE112" s="284" t="e">
        <f>payesh!#REF!</f>
        <v>#REF!</v>
      </c>
      <c r="AF112" s="284" t="e">
        <f>payesh!#REF!</f>
        <v>#REF!</v>
      </c>
      <c r="AG112" s="284" t="e">
        <f>payesh!#REF!</f>
        <v>#REF!</v>
      </c>
      <c r="AH112" s="284" t="e">
        <f>payesh!#REF!</f>
        <v>#REF!</v>
      </c>
      <c r="AI112" s="284" t="e">
        <f>payesh!#REF!</f>
        <v>#REF!</v>
      </c>
      <c r="AJ112" s="284" t="e">
        <f>payesh!#REF!</f>
        <v>#REF!</v>
      </c>
      <c r="AK112" s="287" t="e">
        <f>payesh!#REF!</f>
        <v>#REF!</v>
      </c>
    </row>
    <row r="113" spans="2:37" ht="18.75" thickBot="1" x14ac:dyDescent="0.3">
      <c r="B113" s="289" t="e">
        <f>payesh!#REF!</f>
        <v>#REF!</v>
      </c>
      <c r="C113" s="292" t="e">
        <f>payesh!#REF!</f>
        <v>#REF!</v>
      </c>
      <c r="D113" s="292" t="e">
        <f>payesh!#REF!</f>
        <v>#REF!</v>
      </c>
      <c r="E113" s="292" t="e">
        <f>payesh!#REF!</f>
        <v>#REF!</v>
      </c>
      <c r="F113" s="292" t="e">
        <f>payesh!#REF!</f>
        <v>#REF!</v>
      </c>
      <c r="G113" s="292" t="e">
        <f>payesh!#REF!</f>
        <v>#REF!</v>
      </c>
      <c r="H113" s="292" t="e">
        <f>payesh!#REF!</f>
        <v>#REF!</v>
      </c>
      <c r="I113" s="293" t="e">
        <f>payesh!#REF!</f>
        <v>#REF!</v>
      </c>
      <c r="J113" s="292" t="e">
        <f>payesh!#REF!</f>
        <v>#REF!</v>
      </c>
      <c r="K113" s="292" t="e">
        <f>payesh!#REF!</f>
        <v>#REF!</v>
      </c>
      <c r="L113" s="292" t="e">
        <f>payesh!#REF!</f>
        <v>#REF!</v>
      </c>
      <c r="M113" s="292" t="e">
        <f>payesh!#REF!</f>
        <v>#REF!</v>
      </c>
      <c r="N113" s="293" t="e">
        <f>payesh!#REF!</f>
        <v>#REF!</v>
      </c>
      <c r="O113" s="292" t="e">
        <f>payesh!#REF!</f>
        <v>#REF!</v>
      </c>
      <c r="P113" s="292" t="e">
        <f>payesh!#REF!</f>
        <v>#REF!</v>
      </c>
      <c r="Q113" s="292" t="e">
        <f>payesh!#REF!</f>
        <v>#REF!</v>
      </c>
      <c r="R113" s="292" t="e">
        <f>payesh!#REF!</f>
        <v>#REF!</v>
      </c>
      <c r="S113" s="292" t="e">
        <f>payesh!#REF!</f>
        <v>#REF!</v>
      </c>
      <c r="T113" s="308" t="e">
        <f>payesh!#REF!</f>
        <v>#REF!</v>
      </c>
      <c r="U113" s="292" t="e">
        <f>payesh!#REF!</f>
        <v>#REF!</v>
      </c>
      <c r="V113" s="292" t="e">
        <f>payesh!#REF!</f>
        <v>#REF!</v>
      </c>
      <c r="W113" s="292" t="e">
        <f>payesh!#REF!</f>
        <v>#REF!</v>
      </c>
      <c r="X113" s="292" t="e">
        <f>payesh!#REF!</f>
        <v>#REF!</v>
      </c>
      <c r="Y113" s="292" t="e">
        <f>payesh!#REF!</f>
        <v>#REF!</v>
      </c>
      <c r="Z113" s="292" t="e">
        <f>payesh!#REF!</f>
        <v>#REF!</v>
      </c>
      <c r="AA113" s="292" t="e">
        <f>payesh!#REF!</f>
        <v>#REF!</v>
      </c>
      <c r="AB113" s="292" t="e">
        <f>payesh!#REF!</f>
        <v>#REF!</v>
      </c>
      <c r="AC113" s="292" t="e">
        <f>payesh!#REF!</f>
        <v>#REF!</v>
      </c>
      <c r="AD113" s="292" t="e">
        <f>payesh!#REF!</f>
        <v>#REF!</v>
      </c>
      <c r="AE113" s="292" t="e">
        <f>payesh!#REF!</f>
        <v>#REF!</v>
      </c>
      <c r="AF113" s="292" t="e">
        <f>payesh!#REF!</f>
        <v>#REF!</v>
      </c>
      <c r="AG113" s="292" t="e">
        <f>payesh!#REF!</f>
        <v>#REF!</v>
      </c>
      <c r="AH113" s="292" t="e">
        <f>payesh!#REF!</f>
        <v>#REF!</v>
      </c>
      <c r="AI113" s="292" t="e">
        <f>payesh!#REF!</f>
        <v>#REF!</v>
      </c>
      <c r="AJ113" s="292" t="e">
        <f>payesh!#REF!</f>
        <v>#REF!</v>
      </c>
      <c r="AK113" s="295" t="e">
        <f>payesh!#REF!</f>
        <v>#REF!</v>
      </c>
    </row>
    <row r="114" spans="2:37" ht="18.75" thickBot="1" x14ac:dyDescent="0.3">
      <c r="B114" s="296" t="e">
        <f>payesh!#REF!</f>
        <v>#REF!</v>
      </c>
      <c r="C114" s="284" t="e">
        <f>payesh!#REF!</f>
        <v>#REF!</v>
      </c>
      <c r="D114" s="284" t="e">
        <f>payesh!#REF!</f>
        <v>#REF!</v>
      </c>
      <c r="E114" s="284" t="e">
        <f>payesh!#REF!</f>
        <v>#REF!</v>
      </c>
      <c r="F114" s="284" t="e">
        <f>payesh!#REF!</f>
        <v>#REF!</v>
      </c>
      <c r="G114" s="284" t="e">
        <f>payesh!#REF!</f>
        <v>#REF!</v>
      </c>
      <c r="H114" s="284" t="e">
        <f>payesh!#REF!</f>
        <v>#REF!</v>
      </c>
      <c r="I114" s="285" t="e">
        <f>payesh!#REF!</f>
        <v>#REF!</v>
      </c>
      <c r="J114" s="284" t="e">
        <f>payesh!#REF!</f>
        <v>#REF!</v>
      </c>
      <c r="K114" s="284" t="e">
        <f>payesh!#REF!</f>
        <v>#REF!</v>
      </c>
      <c r="L114" s="284" t="e">
        <f>payesh!#REF!</f>
        <v>#REF!</v>
      </c>
      <c r="M114" s="284" t="e">
        <f>payesh!#REF!</f>
        <v>#REF!</v>
      </c>
      <c r="N114" s="285" t="e">
        <f>payesh!#REF!</f>
        <v>#REF!</v>
      </c>
      <c r="O114" s="284" t="e">
        <f>payesh!#REF!</f>
        <v>#REF!</v>
      </c>
      <c r="P114" s="284" t="e">
        <f>payesh!#REF!</f>
        <v>#REF!</v>
      </c>
      <c r="Q114" s="284" t="e">
        <f>payesh!#REF!</f>
        <v>#REF!</v>
      </c>
      <c r="R114" s="284" t="e">
        <f>payesh!#REF!</f>
        <v>#REF!</v>
      </c>
      <c r="S114" s="284" t="e">
        <f>payesh!#REF!</f>
        <v>#REF!</v>
      </c>
      <c r="T114" s="307" t="e">
        <f>payesh!#REF!</f>
        <v>#REF!</v>
      </c>
      <c r="U114" s="284" t="e">
        <f>payesh!#REF!</f>
        <v>#REF!</v>
      </c>
      <c r="V114" s="284" t="e">
        <f>payesh!#REF!</f>
        <v>#REF!</v>
      </c>
      <c r="W114" s="284" t="e">
        <f>payesh!#REF!</f>
        <v>#REF!</v>
      </c>
      <c r="X114" s="284" t="e">
        <f>payesh!#REF!</f>
        <v>#REF!</v>
      </c>
      <c r="Y114" s="284" t="e">
        <f>payesh!#REF!</f>
        <v>#REF!</v>
      </c>
      <c r="Z114" s="284" t="e">
        <f>payesh!#REF!</f>
        <v>#REF!</v>
      </c>
      <c r="AA114" s="284" t="e">
        <f>payesh!#REF!</f>
        <v>#REF!</v>
      </c>
      <c r="AB114" s="284" t="e">
        <f>payesh!#REF!</f>
        <v>#REF!</v>
      </c>
      <c r="AC114" s="284" t="e">
        <f>payesh!#REF!</f>
        <v>#REF!</v>
      </c>
      <c r="AD114" s="284" t="e">
        <f>payesh!#REF!</f>
        <v>#REF!</v>
      </c>
      <c r="AE114" s="284" t="e">
        <f>payesh!#REF!</f>
        <v>#REF!</v>
      </c>
      <c r="AF114" s="284" t="e">
        <f>payesh!#REF!</f>
        <v>#REF!</v>
      </c>
      <c r="AG114" s="284" t="e">
        <f>payesh!#REF!</f>
        <v>#REF!</v>
      </c>
      <c r="AH114" s="284" t="e">
        <f>payesh!#REF!</f>
        <v>#REF!</v>
      </c>
      <c r="AI114" s="284" t="e">
        <f>payesh!#REF!</f>
        <v>#REF!</v>
      </c>
      <c r="AJ114" s="284" t="e">
        <f>payesh!#REF!</f>
        <v>#REF!</v>
      </c>
      <c r="AK114" s="287" t="e">
        <f>payesh!#REF!</f>
        <v>#REF!</v>
      </c>
    </row>
    <row r="115" spans="2:37" ht="18.75" thickBot="1" x14ac:dyDescent="0.3">
      <c r="B115" s="289" t="e">
        <f>payesh!#REF!</f>
        <v>#REF!</v>
      </c>
      <c r="C115" s="292" t="e">
        <f>payesh!#REF!</f>
        <v>#REF!</v>
      </c>
      <c r="D115" s="292" t="e">
        <f>payesh!#REF!</f>
        <v>#REF!</v>
      </c>
      <c r="E115" s="292" t="e">
        <f>payesh!#REF!</f>
        <v>#REF!</v>
      </c>
      <c r="F115" s="292" t="e">
        <f>payesh!#REF!</f>
        <v>#REF!</v>
      </c>
      <c r="G115" s="292" t="e">
        <f>payesh!#REF!</f>
        <v>#REF!</v>
      </c>
      <c r="H115" s="292" t="e">
        <f>payesh!#REF!</f>
        <v>#REF!</v>
      </c>
      <c r="I115" s="293" t="e">
        <f>payesh!#REF!</f>
        <v>#REF!</v>
      </c>
      <c r="J115" s="292" t="e">
        <f>payesh!#REF!</f>
        <v>#REF!</v>
      </c>
      <c r="K115" s="292" t="e">
        <f>payesh!#REF!</f>
        <v>#REF!</v>
      </c>
      <c r="L115" s="292" t="e">
        <f>payesh!#REF!</f>
        <v>#REF!</v>
      </c>
      <c r="M115" s="292" t="e">
        <f>payesh!#REF!</f>
        <v>#REF!</v>
      </c>
      <c r="N115" s="293" t="e">
        <f>payesh!#REF!</f>
        <v>#REF!</v>
      </c>
      <c r="O115" s="292" t="e">
        <f>payesh!#REF!</f>
        <v>#REF!</v>
      </c>
      <c r="P115" s="292" t="e">
        <f>payesh!#REF!</f>
        <v>#REF!</v>
      </c>
      <c r="Q115" s="292" t="e">
        <f>payesh!#REF!</f>
        <v>#REF!</v>
      </c>
      <c r="R115" s="292" t="e">
        <f>payesh!#REF!</f>
        <v>#REF!</v>
      </c>
      <c r="S115" s="292" t="e">
        <f>payesh!#REF!</f>
        <v>#REF!</v>
      </c>
      <c r="T115" s="308" t="e">
        <f>payesh!#REF!</f>
        <v>#REF!</v>
      </c>
      <c r="U115" s="292" t="e">
        <f>payesh!#REF!</f>
        <v>#REF!</v>
      </c>
      <c r="V115" s="292" t="e">
        <f>payesh!#REF!</f>
        <v>#REF!</v>
      </c>
      <c r="W115" s="292" t="e">
        <f>payesh!#REF!</f>
        <v>#REF!</v>
      </c>
      <c r="X115" s="292" t="e">
        <f>payesh!#REF!</f>
        <v>#REF!</v>
      </c>
      <c r="Y115" s="292" t="e">
        <f>payesh!#REF!</f>
        <v>#REF!</v>
      </c>
      <c r="Z115" s="292" t="e">
        <f>payesh!#REF!</f>
        <v>#REF!</v>
      </c>
      <c r="AA115" s="292" t="e">
        <f>payesh!#REF!</f>
        <v>#REF!</v>
      </c>
      <c r="AB115" s="292" t="e">
        <f>payesh!#REF!</f>
        <v>#REF!</v>
      </c>
      <c r="AC115" s="292" t="e">
        <f>payesh!#REF!</f>
        <v>#REF!</v>
      </c>
      <c r="AD115" s="292" t="e">
        <f>payesh!#REF!</f>
        <v>#REF!</v>
      </c>
      <c r="AE115" s="292" t="e">
        <f>payesh!#REF!</f>
        <v>#REF!</v>
      </c>
      <c r="AF115" s="292" t="e">
        <f>payesh!#REF!</f>
        <v>#REF!</v>
      </c>
      <c r="AG115" s="292" t="e">
        <f>payesh!#REF!</f>
        <v>#REF!</v>
      </c>
      <c r="AH115" s="292" t="e">
        <f>payesh!#REF!</f>
        <v>#REF!</v>
      </c>
      <c r="AI115" s="292" t="e">
        <f>payesh!#REF!</f>
        <v>#REF!</v>
      </c>
      <c r="AJ115" s="292" t="e">
        <f>payesh!#REF!</f>
        <v>#REF!</v>
      </c>
      <c r="AK115" s="295" t="e">
        <f>payesh!#REF!</f>
        <v>#REF!</v>
      </c>
    </row>
    <row r="116" spans="2:37" ht="18.75" thickBot="1" x14ac:dyDescent="0.3">
      <c r="B116" s="296" t="e">
        <f>payesh!#REF!</f>
        <v>#REF!</v>
      </c>
      <c r="C116" s="284" t="e">
        <f>payesh!#REF!</f>
        <v>#REF!</v>
      </c>
      <c r="D116" s="284" t="e">
        <f>payesh!#REF!</f>
        <v>#REF!</v>
      </c>
      <c r="E116" s="284" t="e">
        <f>payesh!#REF!</f>
        <v>#REF!</v>
      </c>
      <c r="F116" s="284" t="e">
        <f>payesh!#REF!</f>
        <v>#REF!</v>
      </c>
      <c r="G116" s="284" t="e">
        <f>payesh!#REF!</f>
        <v>#REF!</v>
      </c>
      <c r="H116" s="284" t="e">
        <f>payesh!#REF!</f>
        <v>#REF!</v>
      </c>
      <c r="I116" s="285" t="e">
        <f>payesh!#REF!</f>
        <v>#REF!</v>
      </c>
      <c r="J116" s="284" t="e">
        <f>payesh!#REF!</f>
        <v>#REF!</v>
      </c>
      <c r="K116" s="284" t="e">
        <f>payesh!#REF!</f>
        <v>#REF!</v>
      </c>
      <c r="L116" s="284" t="e">
        <f>payesh!#REF!</f>
        <v>#REF!</v>
      </c>
      <c r="M116" s="284" t="e">
        <f>payesh!#REF!</f>
        <v>#REF!</v>
      </c>
      <c r="N116" s="285" t="e">
        <f>payesh!#REF!</f>
        <v>#REF!</v>
      </c>
      <c r="O116" s="284" t="e">
        <f>payesh!#REF!</f>
        <v>#REF!</v>
      </c>
      <c r="P116" s="284" t="e">
        <f>payesh!#REF!</f>
        <v>#REF!</v>
      </c>
      <c r="Q116" s="284" t="e">
        <f>payesh!#REF!</f>
        <v>#REF!</v>
      </c>
      <c r="R116" s="284" t="e">
        <f>payesh!#REF!</f>
        <v>#REF!</v>
      </c>
      <c r="S116" s="284" t="e">
        <f>payesh!#REF!</f>
        <v>#REF!</v>
      </c>
      <c r="T116" s="307" t="e">
        <f>payesh!#REF!</f>
        <v>#REF!</v>
      </c>
      <c r="U116" s="284" t="e">
        <f>payesh!#REF!</f>
        <v>#REF!</v>
      </c>
      <c r="V116" s="284" t="e">
        <f>payesh!#REF!</f>
        <v>#REF!</v>
      </c>
      <c r="W116" s="284" t="e">
        <f>payesh!#REF!</f>
        <v>#REF!</v>
      </c>
      <c r="X116" s="284" t="e">
        <f>payesh!#REF!</f>
        <v>#REF!</v>
      </c>
      <c r="Y116" s="284" t="e">
        <f>payesh!#REF!</f>
        <v>#REF!</v>
      </c>
      <c r="Z116" s="284" t="e">
        <f>payesh!#REF!</f>
        <v>#REF!</v>
      </c>
      <c r="AA116" s="284" t="e">
        <f>payesh!#REF!</f>
        <v>#REF!</v>
      </c>
      <c r="AB116" s="284" t="e">
        <f>payesh!#REF!</f>
        <v>#REF!</v>
      </c>
      <c r="AC116" s="284" t="e">
        <f>payesh!#REF!</f>
        <v>#REF!</v>
      </c>
      <c r="AD116" s="284" t="e">
        <f>payesh!#REF!</f>
        <v>#REF!</v>
      </c>
      <c r="AE116" s="284" t="e">
        <f>payesh!#REF!</f>
        <v>#REF!</v>
      </c>
      <c r="AF116" s="284" t="e">
        <f>payesh!#REF!</f>
        <v>#REF!</v>
      </c>
      <c r="AG116" s="284" t="e">
        <f>payesh!#REF!</f>
        <v>#REF!</v>
      </c>
      <c r="AH116" s="284" t="e">
        <f>payesh!#REF!</f>
        <v>#REF!</v>
      </c>
      <c r="AI116" s="284" t="e">
        <f>payesh!#REF!</f>
        <v>#REF!</v>
      </c>
      <c r="AJ116" s="284" t="e">
        <f>payesh!#REF!</f>
        <v>#REF!</v>
      </c>
      <c r="AK116" s="287" t="e">
        <f>payesh!#REF!</f>
        <v>#REF!</v>
      </c>
    </row>
    <row r="117" spans="2:37" ht="18.75" thickBot="1" x14ac:dyDescent="0.3">
      <c r="B117" s="289" t="e">
        <f>payesh!#REF!</f>
        <v>#REF!</v>
      </c>
      <c r="C117" s="292" t="e">
        <f>payesh!#REF!</f>
        <v>#REF!</v>
      </c>
      <c r="D117" s="292" t="e">
        <f>payesh!#REF!</f>
        <v>#REF!</v>
      </c>
      <c r="E117" s="292" t="e">
        <f>payesh!#REF!</f>
        <v>#REF!</v>
      </c>
      <c r="F117" s="292" t="e">
        <f>payesh!#REF!</f>
        <v>#REF!</v>
      </c>
      <c r="G117" s="292" t="e">
        <f>payesh!#REF!</f>
        <v>#REF!</v>
      </c>
      <c r="H117" s="292" t="e">
        <f>payesh!#REF!</f>
        <v>#REF!</v>
      </c>
      <c r="I117" s="293" t="e">
        <f>payesh!#REF!</f>
        <v>#REF!</v>
      </c>
      <c r="J117" s="292" t="e">
        <f>payesh!#REF!</f>
        <v>#REF!</v>
      </c>
      <c r="K117" s="292" t="e">
        <f>payesh!#REF!</f>
        <v>#REF!</v>
      </c>
      <c r="L117" s="292" t="e">
        <f>payesh!#REF!</f>
        <v>#REF!</v>
      </c>
      <c r="M117" s="292" t="e">
        <f>payesh!#REF!</f>
        <v>#REF!</v>
      </c>
      <c r="N117" s="293" t="e">
        <f>payesh!#REF!</f>
        <v>#REF!</v>
      </c>
      <c r="O117" s="292" t="e">
        <f>payesh!#REF!</f>
        <v>#REF!</v>
      </c>
      <c r="P117" s="292" t="e">
        <f>payesh!#REF!</f>
        <v>#REF!</v>
      </c>
      <c r="Q117" s="292" t="e">
        <f>payesh!#REF!</f>
        <v>#REF!</v>
      </c>
      <c r="R117" s="292" t="e">
        <f>payesh!#REF!</f>
        <v>#REF!</v>
      </c>
      <c r="S117" s="292" t="e">
        <f>payesh!#REF!</f>
        <v>#REF!</v>
      </c>
      <c r="T117" s="308" t="e">
        <f>payesh!#REF!</f>
        <v>#REF!</v>
      </c>
      <c r="U117" s="292" t="e">
        <f>payesh!#REF!</f>
        <v>#REF!</v>
      </c>
      <c r="V117" s="292" t="e">
        <f>payesh!#REF!</f>
        <v>#REF!</v>
      </c>
      <c r="W117" s="292" t="e">
        <f>payesh!#REF!</f>
        <v>#REF!</v>
      </c>
      <c r="X117" s="292" t="e">
        <f>payesh!#REF!</f>
        <v>#REF!</v>
      </c>
      <c r="Y117" s="292" t="e">
        <f>payesh!#REF!</f>
        <v>#REF!</v>
      </c>
      <c r="Z117" s="292" t="e">
        <f>payesh!#REF!</f>
        <v>#REF!</v>
      </c>
      <c r="AA117" s="292" t="e">
        <f>payesh!#REF!</f>
        <v>#REF!</v>
      </c>
      <c r="AB117" s="292" t="e">
        <f>payesh!#REF!</f>
        <v>#REF!</v>
      </c>
      <c r="AC117" s="292" t="e">
        <f>payesh!#REF!</f>
        <v>#REF!</v>
      </c>
      <c r="AD117" s="292" t="e">
        <f>payesh!#REF!</f>
        <v>#REF!</v>
      </c>
      <c r="AE117" s="292" t="e">
        <f>payesh!#REF!</f>
        <v>#REF!</v>
      </c>
      <c r="AF117" s="292" t="e">
        <f>payesh!#REF!</f>
        <v>#REF!</v>
      </c>
      <c r="AG117" s="292" t="e">
        <f>payesh!#REF!</f>
        <v>#REF!</v>
      </c>
      <c r="AH117" s="292" t="e">
        <f>payesh!#REF!</f>
        <v>#REF!</v>
      </c>
      <c r="AI117" s="292" t="e">
        <f>payesh!#REF!</f>
        <v>#REF!</v>
      </c>
      <c r="AJ117" s="292" t="e">
        <f>payesh!#REF!</f>
        <v>#REF!</v>
      </c>
      <c r="AK117" s="295" t="e">
        <f>payesh!#REF!</f>
        <v>#REF!</v>
      </c>
    </row>
    <row r="118" spans="2:37" ht="18.75" thickBot="1" x14ac:dyDescent="0.3">
      <c r="B118" s="297" t="e">
        <f>payesh!#REF!</f>
        <v>#REF!</v>
      </c>
      <c r="C118" s="309" t="e">
        <f>payesh!#REF!</f>
        <v>#REF!</v>
      </c>
      <c r="D118" s="279" t="e">
        <f>payesh!#REF!</f>
        <v>#REF!</v>
      </c>
      <c r="E118" s="279" t="e">
        <f>payesh!#REF!</f>
        <v>#REF!</v>
      </c>
      <c r="F118" s="279" t="e">
        <f>payesh!#REF!</f>
        <v>#REF!</v>
      </c>
      <c r="G118" s="279" t="e">
        <f>payesh!#REF!</f>
        <v>#REF!</v>
      </c>
      <c r="H118" s="279" t="e">
        <f>payesh!#REF!</f>
        <v>#REF!</v>
      </c>
      <c r="I118" s="280" t="e">
        <f>payesh!#REF!</f>
        <v>#REF!</v>
      </c>
      <c r="J118" s="279" t="e">
        <f>payesh!#REF!</f>
        <v>#REF!</v>
      </c>
      <c r="K118" s="279" t="e">
        <f>payesh!#REF!</f>
        <v>#REF!</v>
      </c>
      <c r="L118" s="279" t="e">
        <f>payesh!#REF!</f>
        <v>#REF!</v>
      </c>
      <c r="M118" s="279" t="e">
        <f>payesh!#REF!</f>
        <v>#REF!</v>
      </c>
      <c r="N118" s="280" t="e">
        <f>payesh!#REF!</f>
        <v>#REF!</v>
      </c>
      <c r="O118" s="279" t="e">
        <f>payesh!#REF!</f>
        <v>#REF!</v>
      </c>
      <c r="P118" s="279" t="e">
        <f>payesh!#REF!</f>
        <v>#REF!</v>
      </c>
      <c r="Q118" s="279" t="e">
        <f>payesh!#REF!</f>
        <v>#REF!</v>
      </c>
      <c r="R118" s="279" t="e">
        <f>payesh!#REF!</f>
        <v>#REF!</v>
      </c>
      <c r="S118" s="279" t="e">
        <f>payesh!#REF!</f>
        <v>#REF!</v>
      </c>
      <c r="T118" s="306" t="e">
        <f>payesh!#REF!</f>
        <v>#REF!</v>
      </c>
      <c r="U118" s="279" t="e">
        <f>payesh!#REF!</f>
        <v>#REF!</v>
      </c>
      <c r="V118" s="279" t="e">
        <f>payesh!#REF!</f>
        <v>#REF!</v>
      </c>
      <c r="W118" s="279" t="e">
        <f>payesh!#REF!</f>
        <v>#REF!</v>
      </c>
      <c r="X118" s="279" t="e">
        <f>payesh!#REF!</f>
        <v>#REF!</v>
      </c>
      <c r="Y118" s="279" t="e">
        <f>payesh!#REF!</f>
        <v>#REF!</v>
      </c>
      <c r="Z118" s="279" t="e">
        <f>payesh!#REF!</f>
        <v>#REF!</v>
      </c>
      <c r="AA118" s="279" t="e">
        <f>payesh!#REF!</f>
        <v>#REF!</v>
      </c>
      <c r="AB118" s="279" t="e">
        <f>payesh!#REF!</f>
        <v>#REF!</v>
      </c>
      <c r="AC118" s="279" t="e">
        <f>payesh!#REF!</f>
        <v>#REF!</v>
      </c>
      <c r="AD118" s="279" t="e">
        <f>payesh!#REF!</f>
        <v>#REF!</v>
      </c>
      <c r="AE118" s="279" t="e">
        <f>payesh!#REF!</f>
        <v>#REF!</v>
      </c>
      <c r="AF118" s="279" t="e">
        <f>payesh!#REF!</f>
        <v>#REF!</v>
      </c>
      <c r="AG118" s="279" t="e">
        <f>payesh!#REF!</f>
        <v>#REF!</v>
      </c>
      <c r="AH118" s="279" t="e">
        <f>payesh!#REF!</f>
        <v>#REF!</v>
      </c>
      <c r="AI118" s="279" t="e">
        <f>payesh!#REF!</f>
        <v>#REF!</v>
      </c>
      <c r="AJ118" s="279" t="e">
        <f>payesh!#REF!</f>
        <v>#REF!</v>
      </c>
      <c r="AK118" s="282" t="e">
        <f>payesh!#REF!</f>
        <v>#REF!</v>
      </c>
    </row>
    <row r="119" spans="2:37" ht="18.75" thickBot="1" x14ac:dyDescent="0.3">
      <c r="B119" s="289" t="e">
        <f>payesh!#REF!</f>
        <v>#REF!</v>
      </c>
      <c r="C119" s="292" t="e">
        <f>payesh!#REF!</f>
        <v>#REF!</v>
      </c>
      <c r="D119" s="292" t="e">
        <f>payesh!#REF!</f>
        <v>#REF!</v>
      </c>
      <c r="E119" s="292" t="e">
        <f>payesh!#REF!</f>
        <v>#REF!</v>
      </c>
      <c r="F119" s="292" t="e">
        <f>payesh!#REF!</f>
        <v>#REF!</v>
      </c>
      <c r="G119" s="292" t="e">
        <f>payesh!#REF!</f>
        <v>#REF!</v>
      </c>
      <c r="H119" s="292" t="e">
        <f>payesh!#REF!</f>
        <v>#REF!</v>
      </c>
      <c r="I119" s="293" t="e">
        <f>payesh!#REF!</f>
        <v>#REF!</v>
      </c>
      <c r="J119" s="292" t="e">
        <f>payesh!#REF!</f>
        <v>#REF!</v>
      </c>
      <c r="K119" s="292" t="e">
        <f>payesh!#REF!</f>
        <v>#REF!</v>
      </c>
      <c r="L119" s="292" t="e">
        <f>payesh!#REF!</f>
        <v>#REF!</v>
      </c>
      <c r="M119" s="292" t="e">
        <f>payesh!#REF!</f>
        <v>#REF!</v>
      </c>
      <c r="N119" s="293" t="e">
        <f>payesh!#REF!</f>
        <v>#REF!</v>
      </c>
      <c r="O119" s="292" t="e">
        <f>payesh!#REF!</f>
        <v>#REF!</v>
      </c>
      <c r="P119" s="292" t="e">
        <f>payesh!#REF!</f>
        <v>#REF!</v>
      </c>
      <c r="Q119" s="292" t="e">
        <f>payesh!#REF!</f>
        <v>#REF!</v>
      </c>
      <c r="R119" s="292" t="e">
        <f>payesh!#REF!</f>
        <v>#REF!</v>
      </c>
      <c r="S119" s="292" t="e">
        <f>payesh!#REF!</f>
        <v>#REF!</v>
      </c>
      <c r="T119" s="308" t="e">
        <f>payesh!#REF!</f>
        <v>#REF!</v>
      </c>
      <c r="U119" s="292" t="e">
        <f>payesh!#REF!</f>
        <v>#REF!</v>
      </c>
      <c r="V119" s="292" t="e">
        <f>payesh!#REF!</f>
        <v>#REF!</v>
      </c>
      <c r="W119" s="292" t="e">
        <f>payesh!#REF!</f>
        <v>#REF!</v>
      </c>
      <c r="X119" s="292" t="e">
        <f>payesh!#REF!</f>
        <v>#REF!</v>
      </c>
      <c r="Y119" s="292" t="e">
        <f>payesh!#REF!</f>
        <v>#REF!</v>
      </c>
      <c r="Z119" s="292" t="e">
        <f>payesh!#REF!</f>
        <v>#REF!</v>
      </c>
      <c r="AA119" s="292" t="e">
        <f>payesh!#REF!</f>
        <v>#REF!</v>
      </c>
      <c r="AB119" s="292" t="e">
        <f>payesh!#REF!</f>
        <v>#REF!</v>
      </c>
      <c r="AC119" s="292" t="e">
        <f>payesh!#REF!</f>
        <v>#REF!</v>
      </c>
      <c r="AD119" s="292" t="e">
        <f>payesh!#REF!</f>
        <v>#REF!</v>
      </c>
      <c r="AE119" s="292" t="e">
        <f>payesh!#REF!</f>
        <v>#REF!</v>
      </c>
      <c r="AF119" s="292" t="e">
        <f>payesh!#REF!</f>
        <v>#REF!</v>
      </c>
      <c r="AG119" s="292" t="e">
        <f>payesh!#REF!</f>
        <v>#REF!</v>
      </c>
      <c r="AH119" s="292" t="e">
        <f>payesh!#REF!</f>
        <v>#REF!</v>
      </c>
      <c r="AI119" s="292" t="e">
        <f>payesh!#REF!</f>
        <v>#REF!</v>
      </c>
      <c r="AJ119" s="292" t="e">
        <f>payesh!#REF!</f>
        <v>#REF!</v>
      </c>
      <c r="AK119" s="295" t="e">
        <f>payesh!#REF!</f>
        <v>#REF!</v>
      </c>
    </row>
    <row r="120" spans="2:37" ht="18.75" thickBot="1" x14ac:dyDescent="0.3">
      <c r="B120" s="296" t="e">
        <f>payesh!#REF!</f>
        <v>#REF!</v>
      </c>
      <c r="C120" s="284" t="e">
        <f>payesh!#REF!</f>
        <v>#REF!</v>
      </c>
      <c r="D120" s="284" t="e">
        <f>payesh!#REF!</f>
        <v>#REF!</v>
      </c>
      <c r="E120" s="284" t="e">
        <f>payesh!#REF!</f>
        <v>#REF!</v>
      </c>
      <c r="F120" s="284" t="e">
        <f>payesh!#REF!</f>
        <v>#REF!</v>
      </c>
      <c r="G120" s="284" t="e">
        <f>payesh!#REF!</f>
        <v>#REF!</v>
      </c>
      <c r="H120" s="284" t="e">
        <f>payesh!#REF!</f>
        <v>#REF!</v>
      </c>
      <c r="I120" s="285" t="e">
        <f>payesh!#REF!</f>
        <v>#REF!</v>
      </c>
      <c r="J120" s="284" t="e">
        <f>payesh!#REF!</f>
        <v>#REF!</v>
      </c>
      <c r="K120" s="284" t="e">
        <f>payesh!#REF!</f>
        <v>#REF!</v>
      </c>
      <c r="L120" s="284" t="e">
        <f>payesh!#REF!</f>
        <v>#REF!</v>
      </c>
      <c r="M120" s="284" t="e">
        <f>payesh!#REF!</f>
        <v>#REF!</v>
      </c>
      <c r="N120" s="285" t="e">
        <f>payesh!#REF!</f>
        <v>#REF!</v>
      </c>
      <c r="O120" s="284" t="e">
        <f>payesh!#REF!</f>
        <v>#REF!</v>
      </c>
      <c r="P120" s="284" t="e">
        <f>payesh!#REF!</f>
        <v>#REF!</v>
      </c>
      <c r="Q120" s="284" t="e">
        <f>payesh!#REF!</f>
        <v>#REF!</v>
      </c>
      <c r="R120" s="284" t="e">
        <f>payesh!#REF!</f>
        <v>#REF!</v>
      </c>
      <c r="S120" s="284" t="e">
        <f>payesh!#REF!</f>
        <v>#REF!</v>
      </c>
      <c r="T120" s="307" t="e">
        <f>payesh!#REF!</f>
        <v>#REF!</v>
      </c>
      <c r="U120" s="284" t="e">
        <f>payesh!#REF!</f>
        <v>#REF!</v>
      </c>
      <c r="V120" s="284" t="e">
        <f>payesh!#REF!</f>
        <v>#REF!</v>
      </c>
      <c r="W120" s="284" t="e">
        <f>payesh!#REF!</f>
        <v>#REF!</v>
      </c>
      <c r="X120" s="284" t="e">
        <f>payesh!#REF!</f>
        <v>#REF!</v>
      </c>
      <c r="Y120" s="284" t="e">
        <f>payesh!#REF!</f>
        <v>#REF!</v>
      </c>
      <c r="Z120" s="284" t="e">
        <f>payesh!#REF!</f>
        <v>#REF!</v>
      </c>
      <c r="AA120" s="284" t="e">
        <f>payesh!#REF!</f>
        <v>#REF!</v>
      </c>
      <c r="AB120" s="284" t="e">
        <f>payesh!#REF!</f>
        <v>#REF!</v>
      </c>
      <c r="AC120" s="284" t="e">
        <f>payesh!#REF!</f>
        <v>#REF!</v>
      </c>
      <c r="AD120" s="284" t="e">
        <f>payesh!#REF!</f>
        <v>#REF!</v>
      </c>
      <c r="AE120" s="284" t="e">
        <f>payesh!#REF!</f>
        <v>#REF!</v>
      </c>
      <c r="AF120" s="284" t="e">
        <f>payesh!#REF!</f>
        <v>#REF!</v>
      </c>
      <c r="AG120" s="284" t="e">
        <f>payesh!#REF!</f>
        <v>#REF!</v>
      </c>
      <c r="AH120" s="284" t="e">
        <f>payesh!#REF!</f>
        <v>#REF!</v>
      </c>
      <c r="AI120" s="284" t="e">
        <f>payesh!#REF!</f>
        <v>#REF!</v>
      </c>
      <c r="AJ120" s="284" t="e">
        <f>payesh!#REF!</f>
        <v>#REF!</v>
      </c>
      <c r="AK120" s="287" t="e">
        <f>payesh!#REF!</f>
        <v>#REF!</v>
      </c>
    </row>
    <row r="121" spans="2:37" ht="18.75" thickBot="1" x14ac:dyDescent="0.3">
      <c r="B121" s="289" t="e">
        <f>payesh!#REF!</f>
        <v>#REF!</v>
      </c>
      <c r="C121" s="292" t="e">
        <f>payesh!#REF!</f>
        <v>#REF!</v>
      </c>
      <c r="D121" s="292" t="e">
        <f>payesh!#REF!</f>
        <v>#REF!</v>
      </c>
      <c r="E121" s="292" t="e">
        <f>payesh!#REF!</f>
        <v>#REF!</v>
      </c>
      <c r="F121" s="292" t="e">
        <f>payesh!#REF!</f>
        <v>#REF!</v>
      </c>
      <c r="G121" s="292" t="e">
        <f>payesh!#REF!</f>
        <v>#REF!</v>
      </c>
      <c r="H121" s="292" t="e">
        <f>payesh!#REF!</f>
        <v>#REF!</v>
      </c>
      <c r="I121" s="293" t="e">
        <f>payesh!#REF!</f>
        <v>#REF!</v>
      </c>
      <c r="J121" s="292" t="e">
        <f>payesh!#REF!</f>
        <v>#REF!</v>
      </c>
      <c r="K121" s="292" t="e">
        <f>payesh!#REF!</f>
        <v>#REF!</v>
      </c>
      <c r="L121" s="292" t="e">
        <f>payesh!#REF!</f>
        <v>#REF!</v>
      </c>
      <c r="M121" s="292" t="e">
        <f>payesh!#REF!</f>
        <v>#REF!</v>
      </c>
      <c r="N121" s="293" t="e">
        <f>payesh!#REF!</f>
        <v>#REF!</v>
      </c>
      <c r="O121" s="292" t="e">
        <f>payesh!#REF!</f>
        <v>#REF!</v>
      </c>
      <c r="P121" s="292" t="e">
        <f>payesh!#REF!</f>
        <v>#REF!</v>
      </c>
      <c r="Q121" s="292" t="e">
        <f>payesh!#REF!</f>
        <v>#REF!</v>
      </c>
      <c r="R121" s="292" t="e">
        <f>payesh!#REF!</f>
        <v>#REF!</v>
      </c>
      <c r="S121" s="292" t="e">
        <f>payesh!#REF!</f>
        <v>#REF!</v>
      </c>
      <c r="T121" s="308" t="e">
        <f>payesh!#REF!</f>
        <v>#REF!</v>
      </c>
      <c r="U121" s="292" t="e">
        <f>payesh!#REF!</f>
        <v>#REF!</v>
      </c>
      <c r="V121" s="292" t="e">
        <f>payesh!#REF!</f>
        <v>#REF!</v>
      </c>
      <c r="W121" s="292" t="e">
        <f>payesh!#REF!</f>
        <v>#REF!</v>
      </c>
      <c r="X121" s="292" t="e">
        <f>payesh!#REF!</f>
        <v>#REF!</v>
      </c>
      <c r="Y121" s="292" t="e">
        <f>payesh!#REF!</f>
        <v>#REF!</v>
      </c>
      <c r="Z121" s="292" t="e">
        <f>payesh!#REF!</f>
        <v>#REF!</v>
      </c>
      <c r="AA121" s="292" t="e">
        <f>payesh!#REF!</f>
        <v>#REF!</v>
      </c>
      <c r="AB121" s="292" t="e">
        <f>payesh!#REF!</f>
        <v>#REF!</v>
      </c>
      <c r="AC121" s="292" t="e">
        <f>payesh!#REF!</f>
        <v>#REF!</v>
      </c>
      <c r="AD121" s="292" t="e">
        <f>payesh!#REF!</f>
        <v>#REF!</v>
      </c>
      <c r="AE121" s="292" t="e">
        <f>payesh!#REF!</f>
        <v>#REF!</v>
      </c>
      <c r="AF121" s="292" t="e">
        <f>payesh!#REF!</f>
        <v>#REF!</v>
      </c>
      <c r="AG121" s="292" t="e">
        <f>payesh!#REF!</f>
        <v>#REF!</v>
      </c>
      <c r="AH121" s="292" t="e">
        <f>payesh!#REF!</f>
        <v>#REF!</v>
      </c>
      <c r="AI121" s="292" t="e">
        <f>payesh!#REF!</f>
        <v>#REF!</v>
      </c>
      <c r="AJ121" s="292" t="e">
        <f>payesh!#REF!</f>
        <v>#REF!</v>
      </c>
      <c r="AK121" s="295" t="e">
        <f>payesh!#REF!</f>
        <v>#REF!</v>
      </c>
    </row>
    <row r="122" spans="2:37" ht="18.75" thickBot="1" x14ac:dyDescent="0.3">
      <c r="B122" s="296" t="e">
        <f>payesh!#REF!</f>
        <v>#REF!</v>
      </c>
      <c r="C122" s="284" t="e">
        <f>payesh!#REF!</f>
        <v>#REF!</v>
      </c>
      <c r="D122" s="284" t="e">
        <f>payesh!#REF!</f>
        <v>#REF!</v>
      </c>
      <c r="E122" s="284" t="e">
        <f>payesh!#REF!</f>
        <v>#REF!</v>
      </c>
      <c r="F122" s="284" t="e">
        <f>payesh!#REF!</f>
        <v>#REF!</v>
      </c>
      <c r="G122" s="284" t="e">
        <f>payesh!#REF!</f>
        <v>#REF!</v>
      </c>
      <c r="H122" s="284" t="e">
        <f>payesh!#REF!</f>
        <v>#REF!</v>
      </c>
      <c r="I122" s="285" t="e">
        <f>payesh!#REF!</f>
        <v>#REF!</v>
      </c>
      <c r="J122" s="284" t="e">
        <f>payesh!#REF!</f>
        <v>#REF!</v>
      </c>
      <c r="K122" s="284" t="e">
        <f>payesh!#REF!</f>
        <v>#REF!</v>
      </c>
      <c r="L122" s="284" t="e">
        <f>payesh!#REF!</f>
        <v>#REF!</v>
      </c>
      <c r="M122" s="284" t="e">
        <f>payesh!#REF!</f>
        <v>#REF!</v>
      </c>
      <c r="N122" s="285" t="e">
        <f>payesh!#REF!</f>
        <v>#REF!</v>
      </c>
      <c r="O122" s="284" t="e">
        <f>payesh!#REF!</f>
        <v>#REF!</v>
      </c>
      <c r="P122" s="284" t="e">
        <f>payesh!#REF!</f>
        <v>#REF!</v>
      </c>
      <c r="Q122" s="284" t="e">
        <f>payesh!#REF!</f>
        <v>#REF!</v>
      </c>
      <c r="R122" s="284" t="e">
        <f>payesh!#REF!</f>
        <v>#REF!</v>
      </c>
      <c r="S122" s="284" t="e">
        <f>payesh!#REF!</f>
        <v>#REF!</v>
      </c>
      <c r="T122" s="307" t="e">
        <f>payesh!#REF!</f>
        <v>#REF!</v>
      </c>
      <c r="U122" s="284" t="e">
        <f>payesh!#REF!</f>
        <v>#REF!</v>
      </c>
      <c r="V122" s="284" t="e">
        <f>payesh!#REF!</f>
        <v>#REF!</v>
      </c>
      <c r="W122" s="284" t="e">
        <f>payesh!#REF!</f>
        <v>#REF!</v>
      </c>
      <c r="X122" s="284" t="e">
        <f>payesh!#REF!</f>
        <v>#REF!</v>
      </c>
      <c r="Y122" s="284" t="e">
        <f>payesh!#REF!</f>
        <v>#REF!</v>
      </c>
      <c r="Z122" s="284" t="e">
        <f>payesh!#REF!</f>
        <v>#REF!</v>
      </c>
      <c r="AA122" s="284" t="e">
        <f>payesh!#REF!</f>
        <v>#REF!</v>
      </c>
      <c r="AB122" s="284" t="e">
        <f>payesh!#REF!</f>
        <v>#REF!</v>
      </c>
      <c r="AC122" s="284" t="e">
        <f>payesh!#REF!</f>
        <v>#REF!</v>
      </c>
      <c r="AD122" s="284" t="e">
        <f>payesh!#REF!</f>
        <v>#REF!</v>
      </c>
      <c r="AE122" s="284" t="e">
        <f>payesh!#REF!</f>
        <v>#REF!</v>
      </c>
      <c r="AF122" s="284" t="e">
        <f>payesh!#REF!</f>
        <v>#REF!</v>
      </c>
      <c r="AG122" s="284" t="e">
        <f>payesh!#REF!</f>
        <v>#REF!</v>
      </c>
      <c r="AH122" s="284" t="e">
        <f>payesh!#REF!</f>
        <v>#REF!</v>
      </c>
      <c r="AI122" s="284" t="e">
        <f>payesh!#REF!</f>
        <v>#REF!</v>
      </c>
      <c r="AJ122" s="284" t="e">
        <f>payesh!#REF!</f>
        <v>#REF!</v>
      </c>
      <c r="AK122" s="287" t="e">
        <f>payesh!#REF!</f>
        <v>#REF!</v>
      </c>
    </row>
    <row r="123" spans="2:37" ht="18.75" thickBot="1" x14ac:dyDescent="0.3">
      <c r="B123" s="289" t="e">
        <f>payesh!#REF!</f>
        <v>#REF!</v>
      </c>
      <c r="C123" s="292" t="e">
        <f>payesh!#REF!</f>
        <v>#REF!</v>
      </c>
      <c r="D123" s="292" t="e">
        <f>payesh!#REF!</f>
        <v>#REF!</v>
      </c>
      <c r="E123" s="292" t="e">
        <f>payesh!#REF!</f>
        <v>#REF!</v>
      </c>
      <c r="F123" s="292" t="e">
        <f>payesh!#REF!</f>
        <v>#REF!</v>
      </c>
      <c r="G123" s="292" t="e">
        <f>payesh!#REF!</f>
        <v>#REF!</v>
      </c>
      <c r="H123" s="292" t="e">
        <f>payesh!#REF!</f>
        <v>#REF!</v>
      </c>
      <c r="I123" s="293" t="e">
        <f>payesh!#REF!</f>
        <v>#REF!</v>
      </c>
      <c r="J123" s="292" t="e">
        <f>payesh!#REF!</f>
        <v>#REF!</v>
      </c>
      <c r="K123" s="292" t="e">
        <f>payesh!#REF!</f>
        <v>#REF!</v>
      </c>
      <c r="L123" s="292" t="e">
        <f>payesh!#REF!</f>
        <v>#REF!</v>
      </c>
      <c r="M123" s="292" t="e">
        <f>payesh!#REF!</f>
        <v>#REF!</v>
      </c>
      <c r="N123" s="293" t="e">
        <f>payesh!#REF!</f>
        <v>#REF!</v>
      </c>
      <c r="O123" s="292" t="e">
        <f>payesh!#REF!</f>
        <v>#REF!</v>
      </c>
      <c r="P123" s="292" t="e">
        <f>payesh!#REF!</f>
        <v>#REF!</v>
      </c>
      <c r="Q123" s="292" t="e">
        <f>payesh!#REF!</f>
        <v>#REF!</v>
      </c>
      <c r="R123" s="292" t="e">
        <f>payesh!#REF!</f>
        <v>#REF!</v>
      </c>
      <c r="S123" s="292" t="e">
        <f>payesh!#REF!</f>
        <v>#REF!</v>
      </c>
      <c r="T123" s="292" t="e">
        <f>payesh!#REF!</f>
        <v>#REF!</v>
      </c>
      <c r="U123" s="292" t="e">
        <f>payesh!#REF!</f>
        <v>#REF!</v>
      </c>
      <c r="V123" s="292" t="e">
        <f>payesh!#REF!</f>
        <v>#REF!</v>
      </c>
      <c r="W123" s="292" t="e">
        <f>payesh!#REF!</f>
        <v>#REF!</v>
      </c>
      <c r="X123" s="292" t="e">
        <f>payesh!#REF!</f>
        <v>#REF!</v>
      </c>
      <c r="Y123" s="292" t="e">
        <f>payesh!#REF!</f>
        <v>#REF!</v>
      </c>
      <c r="Z123" s="292" t="e">
        <f>payesh!#REF!</f>
        <v>#REF!</v>
      </c>
      <c r="AA123" s="292" t="e">
        <f>payesh!#REF!</f>
        <v>#REF!</v>
      </c>
      <c r="AB123" s="292" t="e">
        <f>payesh!#REF!</f>
        <v>#REF!</v>
      </c>
      <c r="AC123" s="292" t="e">
        <f>payesh!#REF!</f>
        <v>#REF!</v>
      </c>
      <c r="AD123" s="292" t="e">
        <f>payesh!#REF!</f>
        <v>#REF!</v>
      </c>
      <c r="AE123" s="292" t="e">
        <f>payesh!#REF!</f>
        <v>#REF!</v>
      </c>
      <c r="AF123" s="292" t="e">
        <f>payesh!#REF!</f>
        <v>#REF!</v>
      </c>
      <c r="AG123" s="292" t="e">
        <f>payesh!#REF!</f>
        <v>#REF!</v>
      </c>
      <c r="AH123" s="292" t="e">
        <f>payesh!#REF!</f>
        <v>#REF!</v>
      </c>
      <c r="AI123" s="292" t="e">
        <f>payesh!#REF!</f>
        <v>#REF!</v>
      </c>
      <c r="AJ123" s="292" t="e">
        <f>payesh!#REF!</f>
        <v>#REF!</v>
      </c>
      <c r="AK123" s="295" t="e">
        <f>payesh!#REF!</f>
        <v>#REF!</v>
      </c>
    </row>
    <row r="124" spans="2:37" ht="18.75" thickBot="1" x14ac:dyDescent="0.3">
      <c r="B124" s="296" t="e">
        <f>payesh!#REF!</f>
        <v>#REF!</v>
      </c>
      <c r="C124" s="284" t="e">
        <f>payesh!#REF!</f>
        <v>#REF!</v>
      </c>
      <c r="D124" s="284" t="e">
        <f>payesh!#REF!</f>
        <v>#REF!</v>
      </c>
      <c r="E124" s="284" t="e">
        <f>payesh!#REF!</f>
        <v>#REF!</v>
      </c>
      <c r="F124" s="284" t="e">
        <f>payesh!#REF!</f>
        <v>#REF!</v>
      </c>
      <c r="G124" s="284" t="e">
        <f>payesh!#REF!</f>
        <v>#REF!</v>
      </c>
      <c r="H124" s="284" t="e">
        <f>payesh!#REF!</f>
        <v>#REF!</v>
      </c>
      <c r="I124" s="285" t="e">
        <f>payesh!#REF!</f>
        <v>#REF!</v>
      </c>
      <c r="J124" s="284" t="e">
        <f>payesh!#REF!</f>
        <v>#REF!</v>
      </c>
      <c r="K124" s="284" t="e">
        <f>payesh!#REF!</f>
        <v>#REF!</v>
      </c>
      <c r="L124" s="284" t="e">
        <f>payesh!#REF!</f>
        <v>#REF!</v>
      </c>
      <c r="M124" s="284" t="e">
        <f>payesh!#REF!</f>
        <v>#REF!</v>
      </c>
      <c r="N124" s="285" t="e">
        <f>payesh!#REF!</f>
        <v>#REF!</v>
      </c>
      <c r="O124" s="284" t="e">
        <f>payesh!#REF!</f>
        <v>#REF!</v>
      </c>
      <c r="P124" s="284" t="e">
        <f>payesh!#REF!</f>
        <v>#REF!</v>
      </c>
      <c r="Q124" s="284" t="e">
        <f>payesh!#REF!</f>
        <v>#REF!</v>
      </c>
      <c r="R124" s="284" t="e">
        <f>payesh!#REF!</f>
        <v>#REF!</v>
      </c>
      <c r="S124" s="284" t="e">
        <f>payesh!#REF!</f>
        <v>#REF!</v>
      </c>
      <c r="T124" s="284" t="e">
        <f>payesh!#REF!</f>
        <v>#REF!</v>
      </c>
      <c r="U124" s="284" t="e">
        <f>payesh!#REF!</f>
        <v>#REF!</v>
      </c>
      <c r="V124" s="284" t="e">
        <f>payesh!#REF!</f>
        <v>#REF!</v>
      </c>
      <c r="W124" s="284" t="e">
        <f>payesh!#REF!</f>
        <v>#REF!</v>
      </c>
      <c r="X124" s="284" t="e">
        <f>payesh!#REF!</f>
        <v>#REF!</v>
      </c>
      <c r="Y124" s="284" t="e">
        <f>payesh!#REF!</f>
        <v>#REF!</v>
      </c>
      <c r="Z124" s="284" t="e">
        <f>payesh!#REF!</f>
        <v>#REF!</v>
      </c>
      <c r="AA124" s="284" t="e">
        <f>payesh!#REF!</f>
        <v>#REF!</v>
      </c>
      <c r="AB124" s="284" t="e">
        <f>payesh!#REF!</f>
        <v>#REF!</v>
      </c>
      <c r="AC124" s="284" t="e">
        <f>payesh!#REF!</f>
        <v>#REF!</v>
      </c>
      <c r="AD124" s="284" t="e">
        <f>payesh!#REF!</f>
        <v>#REF!</v>
      </c>
      <c r="AE124" s="284" t="e">
        <f>payesh!#REF!</f>
        <v>#REF!</v>
      </c>
      <c r="AF124" s="284" t="e">
        <f>payesh!#REF!</f>
        <v>#REF!</v>
      </c>
      <c r="AG124" s="284" t="e">
        <f>payesh!#REF!</f>
        <v>#REF!</v>
      </c>
      <c r="AH124" s="284" t="e">
        <f>payesh!#REF!</f>
        <v>#REF!</v>
      </c>
      <c r="AI124" s="284" t="e">
        <f>payesh!#REF!</f>
        <v>#REF!</v>
      </c>
      <c r="AJ124" s="284" t="e">
        <f>payesh!#REF!</f>
        <v>#REF!</v>
      </c>
      <c r="AK124" s="287" t="e">
        <f>payesh!#REF!</f>
        <v>#REF!</v>
      </c>
    </row>
    <row r="125" spans="2:37" ht="18.75" thickBot="1" x14ac:dyDescent="0.3">
      <c r="B125" s="289" t="e">
        <f>payesh!#REF!</f>
        <v>#REF!</v>
      </c>
      <c r="C125" s="292" t="e">
        <f>payesh!#REF!</f>
        <v>#REF!</v>
      </c>
      <c r="D125" s="292" t="e">
        <f>payesh!#REF!</f>
        <v>#REF!</v>
      </c>
      <c r="E125" s="292" t="e">
        <f>payesh!#REF!</f>
        <v>#REF!</v>
      </c>
      <c r="F125" s="292" t="e">
        <f>payesh!#REF!</f>
        <v>#REF!</v>
      </c>
      <c r="G125" s="292" t="e">
        <f>payesh!#REF!</f>
        <v>#REF!</v>
      </c>
      <c r="H125" s="292" t="e">
        <f>payesh!#REF!</f>
        <v>#REF!</v>
      </c>
      <c r="I125" s="293" t="e">
        <f>payesh!#REF!</f>
        <v>#REF!</v>
      </c>
      <c r="J125" s="292" t="e">
        <f>payesh!#REF!</f>
        <v>#REF!</v>
      </c>
      <c r="K125" s="292" t="e">
        <f>payesh!#REF!</f>
        <v>#REF!</v>
      </c>
      <c r="L125" s="292" t="e">
        <f>payesh!#REF!</f>
        <v>#REF!</v>
      </c>
      <c r="M125" s="292" t="e">
        <f>payesh!#REF!</f>
        <v>#REF!</v>
      </c>
      <c r="N125" s="293" t="e">
        <f>payesh!#REF!</f>
        <v>#REF!</v>
      </c>
      <c r="O125" s="292" t="e">
        <f>payesh!#REF!</f>
        <v>#REF!</v>
      </c>
      <c r="P125" s="292" t="e">
        <f>payesh!#REF!</f>
        <v>#REF!</v>
      </c>
      <c r="Q125" s="292" t="e">
        <f>payesh!#REF!</f>
        <v>#REF!</v>
      </c>
      <c r="R125" s="292" t="e">
        <f>payesh!#REF!</f>
        <v>#REF!</v>
      </c>
      <c r="S125" s="292" t="e">
        <f>payesh!#REF!</f>
        <v>#REF!</v>
      </c>
      <c r="T125" s="292" t="e">
        <f>payesh!#REF!</f>
        <v>#REF!</v>
      </c>
      <c r="U125" s="292" t="e">
        <f>payesh!#REF!</f>
        <v>#REF!</v>
      </c>
      <c r="V125" s="292" t="e">
        <f>payesh!#REF!</f>
        <v>#REF!</v>
      </c>
      <c r="W125" s="292" t="e">
        <f>payesh!#REF!</f>
        <v>#REF!</v>
      </c>
      <c r="X125" s="292" t="e">
        <f>payesh!#REF!</f>
        <v>#REF!</v>
      </c>
      <c r="Y125" s="292" t="e">
        <f>payesh!#REF!</f>
        <v>#REF!</v>
      </c>
      <c r="Z125" s="292" t="e">
        <f>payesh!#REF!</f>
        <v>#REF!</v>
      </c>
      <c r="AA125" s="292" t="e">
        <f>payesh!#REF!</f>
        <v>#REF!</v>
      </c>
      <c r="AB125" s="292" t="e">
        <f>payesh!#REF!</f>
        <v>#REF!</v>
      </c>
      <c r="AC125" s="292" t="e">
        <f>payesh!#REF!</f>
        <v>#REF!</v>
      </c>
      <c r="AD125" s="292" t="e">
        <f>payesh!#REF!</f>
        <v>#REF!</v>
      </c>
      <c r="AE125" s="292" t="e">
        <f>payesh!#REF!</f>
        <v>#REF!</v>
      </c>
      <c r="AF125" s="292" t="e">
        <f>payesh!#REF!</f>
        <v>#REF!</v>
      </c>
      <c r="AG125" s="292" t="e">
        <f>payesh!#REF!</f>
        <v>#REF!</v>
      </c>
      <c r="AH125" s="292" t="e">
        <f>payesh!#REF!</f>
        <v>#REF!</v>
      </c>
      <c r="AI125" s="292" t="e">
        <f>payesh!#REF!</f>
        <v>#REF!</v>
      </c>
      <c r="AJ125" s="292" t="e">
        <f>payesh!#REF!</f>
        <v>#REF!</v>
      </c>
      <c r="AK125" s="295" t="e">
        <f>payesh!#REF!</f>
        <v>#REF!</v>
      </c>
    </row>
    <row r="126" spans="2:37" ht="18.75" thickBot="1" x14ac:dyDescent="0.3">
      <c r="B126" s="296" t="e">
        <f>payesh!#REF!</f>
        <v>#REF!</v>
      </c>
      <c r="C126" s="284" t="e">
        <f>payesh!#REF!</f>
        <v>#REF!</v>
      </c>
      <c r="D126" s="284" t="e">
        <f>payesh!#REF!</f>
        <v>#REF!</v>
      </c>
      <c r="E126" s="284" t="e">
        <f>payesh!#REF!</f>
        <v>#REF!</v>
      </c>
      <c r="F126" s="284" t="e">
        <f>payesh!#REF!</f>
        <v>#REF!</v>
      </c>
      <c r="G126" s="284" t="e">
        <f>payesh!#REF!</f>
        <v>#REF!</v>
      </c>
      <c r="H126" s="284" t="e">
        <f>payesh!#REF!</f>
        <v>#REF!</v>
      </c>
      <c r="I126" s="285" t="e">
        <f>payesh!#REF!</f>
        <v>#REF!</v>
      </c>
      <c r="J126" s="284" t="e">
        <f>payesh!#REF!</f>
        <v>#REF!</v>
      </c>
      <c r="K126" s="284" t="e">
        <f>payesh!#REF!</f>
        <v>#REF!</v>
      </c>
      <c r="L126" s="284" t="e">
        <f>payesh!#REF!</f>
        <v>#REF!</v>
      </c>
      <c r="M126" s="284" t="e">
        <f>payesh!#REF!</f>
        <v>#REF!</v>
      </c>
      <c r="N126" s="285" t="e">
        <f>payesh!#REF!</f>
        <v>#REF!</v>
      </c>
      <c r="O126" s="284" t="e">
        <f>payesh!#REF!</f>
        <v>#REF!</v>
      </c>
      <c r="P126" s="284" t="e">
        <f>payesh!#REF!</f>
        <v>#REF!</v>
      </c>
      <c r="Q126" s="284" t="e">
        <f>payesh!#REF!</f>
        <v>#REF!</v>
      </c>
      <c r="R126" s="284" t="e">
        <f>payesh!#REF!</f>
        <v>#REF!</v>
      </c>
      <c r="S126" s="284" t="e">
        <f>payesh!#REF!</f>
        <v>#REF!</v>
      </c>
      <c r="T126" s="284" t="e">
        <f>payesh!#REF!</f>
        <v>#REF!</v>
      </c>
      <c r="U126" s="284" t="e">
        <f>payesh!#REF!</f>
        <v>#REF!</v>
      </c>
      <c r="V126" s="284" t="e">
        <f>payesh!#REF!</f>
        <v>#REF!</v>
      </c>
      <c r="W126" s="284" t="e">
        <f>payesh!#REF!</f>
        <v>#REF!</v>
      </c>
      <c r="X126" s="284" t="e">
        <f>payesh!#REF!</f>
        <v>#REF!</v>
      </c>
      <c r="Y126" s="284" t="e">
        <f>payesh!#REF!</f>
        <v>#REF!</v>
      </c>
      <c r="Z126" s="284" t="e">
        <f>payesh!#REF!</f>
        <v>#REF!</v>
      </c>
      <c r="AA126" s="284" t="e">
        <f>payesh!#REF!</f>
        <v>#REF!</v>
      </c>
      <c r="AB126" s="284" t="e">
        <f>payesh!#REF!</f>
        <v>#REF!</v>
      </c>
      <c r="AC126" s="284" t="e">
        <f>payesh!#REF!</f>
        <v>#REF!</v>
      </c>
      <c r="AD126" s="284" t="e">
        <f>payesh!#REF!</f>
        <v>#REF!</v>
      </c>
      <c r="AE126" s="284" t="e">
        <f>payesh!#REF!</f>
        <v>#REF!</v>
      </c>
      <c r="AF126" s="284" t="e">
        <f>payesh!#REF!</f>
        <v>#REF!</v>
      </c>
      <c r="AG126" s="284" t="e">
        <f>payesh!#REF!</f>
        <v>#REF!</v>
      </c>
      <c r="AH126" s="284" t="e">
        <f>payesh!#REF!</f>
        <v>#REF!</v>
      </c>
      <c r="AI126" s="284" t="e">
        <f>payesh!#REF!</f>
        <v>#REF!</v>
      </c>
      <c r="AJ126" s="284" t="e">
        <f>payesh!#REF!</f>
        <v>#REF!</v>
      </c>
      <c r="AK126" s="287" t="e">
        <f>payesh!#REF!</f>
        <v>#REF!</v>
      </c>
    </row>
    <row r="127" spans="2:37" ht="18.75" thickBot="1" x14ac:dyDescent="0.3">
      <c r="B127" s="289" t="e">
        <f>payesh!#REF!</f>
        <v>#REF!</v>
      </c>
      <c r="C127" s="292" t="e">
        <f>payesh!#REF!</f>
        <v>#REF!</v>
      </c>
      <c r="D127" s="292" t="e">
        <f>payesh!#REF!</f>
        <v>#REF!</v>
      </c>
      <c r="E127" s="292">
        <f>payesh!DPB5</f>
        <v>0</v>
      </c>
      <c r="F127" s="292" t="e">
        <f>payesh!#REF!</f>
        <v>#REF!</v>
      </c>
      <c r="G127" s="292" t="e">
        <f>payesh!#REF!</f>
        <v>#REF!</v>
      </c>
      <c r="H127" s="292" t="e">
        <f>payesh!#REF!</f>
        <v>#REF!</v>
      </c>
      <c r="I127" s="293" t="e">
        <f>payesh!#REF!</f>
        <v>#REF!</v>
      </c>
      <c r="J127" s="292" t="e">
        <f>payesh!#REF!</f>
        <v>#REF!</v>
      </c>
      <c r="K127" s="292" t="e">
        <f>payesh!#REF!</f>
        <v>#REF!</v>
      </c>
      <c r="L127" s="292" t="e">
        <f>payesh!#REF!</f>
        <v>#REF!</v>
      </c>
      <c r="M127" s="292" t="e">
        <f>payesh!#REF!</f>
        <v>#REF!</v>
      </c>
      <c r="N127" s="293" t="e">
        <f>payesh!#REF!</f>
        <v>#REF!</v>
      </c>
      <c r="O127" s="292" t="e">
        <f>payesh!#REF!</f>
        <v>#REF!</v>
      </c>
      <c r="P127" s="292" t="e">
        <f>payesh!#REF!</f>
        <v>#REF!</v>
      </c>
      <c r="Q127" s="292" t="e">
        <f>payesh!#REF!</f>
        <v>#REF!</v>
      </c>
      <c r="R127" s="292" t="e">
        <f>payesh!#REF!</f>
        <v>#REF!</v>
      </c>
      <c r="S127" s="292" t="e">
        <f>payesh!#REF!</f>
        <v>#REF!</v>
      </c>
      <c r="T127" s="292" t="e">
        <f>payesh!#REF!</f>
        <v>#REF!</v>
      </c>
      <c r="U127" s="292" t="e">
        <f>payesh!#REF!</f>
        <v>#REF!</v>
      </c>
      <c r="V127" s="292" t="e">
        <f>payesh!#REF!</f>
        <v>#REF!</v>
      </c>
      <c r="W127" s="292" t="e">
        <f>payesh!#REF!</f>
        <v>#REF!</v>
      </c>
      <c r="X127" s="292" t="e">
        <f>payesh!#REF!</f>
        <v>#REF!</v>
      </c>
      <c r="Y127" s="292" t="e">
        <f>payesh!#REF!</f>
        <v>#REF!</v>
      </c>
      <c r="Z127" s="292" t="e">
        <f>payesh!#REF!</f>
        <v>#REF!</v>
      </c>
      <c r="AA127" s="292" t="e">
        <f>payesh!#REF!</f>
        <v>#REF!</v>
      </c>
      <c r="AB127" s="292" t="e">
        <f>payesh!#REF!</f>
        <v>#REF!</v>
      </c>
      <c r="AC127" s="292" t="e">
        <f>payesh!#REF!</f>
        <v>#REF!</v>
      </c>
      <c r="AD127" s="292" t="e">
        <f>payesh!#REF!</f>
        <v>#REF!</v>
      </c>
      <c r="AE127" s="292" t="e">
        <f>payesh!#REF!</f>
        <v>#REF!</v>
      </c>
      <c r="AF127" s="292" t="e">
        <f>payesh!#REF!</f>
        <v>#REF!</v>
      </c>
      <c r="AG127" s="292" t="e">
        <f>payesh!#REF!</f>
        <v>#REF!</v>
      </c>
      <c r="AH127" s="292" t="e">
        <f>payesh!#REF!</f>
        <v>#REF!</v>
      </c>
      <c r="AI127" s="292" t="e">
        <f>payesh!#REF!</f>
        <v>#REF!</v>
      </c>
      <c r="AJ127" s="292" t="e">
        <f>payesh!#REF!</f>
        <v>#REF!</v>
      </c>
      <c r="AK127" s="295" t="e">
        <f>payesh!#REF!</f>
        <v>#REF!</v>
      </c>
    </row>
    <row r="128" spans="2:37" ht="18.75" thickBot="1" x14ac:dyDescent="0.3">
      <c r="B128" s="296" t="e">
        <f>payesh!#REF!</f>
        <v>#REF!</v>
      </c>
      <c r="C128" s="284" t="e">
        <f>payesh!#REF!</f>
        <v>#REF!</v>
      </c>
      <c r="D128" s="284" t="e">
        <f>payesh!#REF!</f>
        <v>#REF!</v>
      </c>
      <c r="E128" s="284" t="e">
        <f>payesh!#REF!</f>
        <v>#REF!</v>
      </c>
      <c r="F128" s="284" t="e">
        <f>payesh!#REF!</f>
        <v>#REF!</v>
      </c>
      <c r="G128" s="284" t="e">
        <f>payesh!#REF!</f>
        <v>#REF!</v>
      </c>
      <c r="H128" s="284" t="e">
        <f>payesh!#REF!</f>
        <v>#REF!</v>
      </c>
      <c r="I128" s="285" t="e">
        <f>payesh!#REF!</f>
        <v>#REF!</v>
      </c>
      <c r="J128" s="284" t="e">
        <f>payesh!#REF!</f>
        <v>#REF!</v>
      </c>
      <c r="K128" s="284" t="e">
        <f>payesh!#REF!</f>
        <v>#REF!</v>
      </c>
      <c r="L128" s="284" t="e">
        <f>payesh!#REF!</f>
        <v>#REF!</v>
      </c>
      <c r="M128" s="284" t="e">
        <f>payesh!#REF!</f>
        <v>#REF!</v>
      </c>
      <c r="N128" s="285" t="e">
        <f>payesh!#REF!</f>
        <v>#REF!</v>
      </c>
      <c r="O128" s="284" t="e">
        <f>payesh!#REF!</f>
        <v>#REF!</v>
      </c>
      <c r="P128" s="284" t="e">
        <f>payesh!#REF!</f>
        <v>#REF!</v>
      </c>
      <c r="Q128" s="284" t="e">
        <f>payesh!#REF!</f>
        <v>#REF!</v>
      </c>
      <c r="R128" s="284" t="e">
        <f>payesh!#REF!</f>
        <v>#REF!</v>
      </c>
      <c r="S128" s="284" t="e">
        <f>payesh!#REF!</f>
        <v>#REF!</v>
      </c>
      <c r="T128" s="284" t="e">
        <f>payesh!#REF!</f>
        <v>#REF!</v>
      </c>
      <c r="U128" s="284" t="e">
        <f>payesh!#REF!</f>
        <v>#REF!</v>
      </c>
      <c r="V128" s="284" t="e">
        <f>payesh!#REF!</f>
        <v>#REF!</v>
      </c>
      <c r="W128" s="284" t="e">
        <f>payesh!#REF!</f>
        <v>#REF!</v>
      </c>
      <c r="X128" s="284" t="e">
        <f>payesh!#REF!</f>
        <v>#REF!</v>
      </c>
      <c r="Y128" s="284" t="e">
        <f>payesh!#REF!</f>
        <v>#REF!</v>
      </c>
      <c r="Z128" s="284" t="e">
        <f>payesh!#REF!</f>
        <v>#REF!</v>
      </c>
      <c r="AA128" s="284" t="e">
        <f>payesh!#REF!</f>
        <v>#REF!</v>
      </c>
      <c r="AB128" s="284" t="e">
        <f>payesh!#REF!</f>
        <v>#REF!</v>
      </c>
      <c r="AC128" s="284" t="e">
        <f>payesh!#REF!</f>
        <v>#REF!</v>
      </c>
      <c r="AD128" s="284" t="e">
        <f>payesh!#REF!</f>
        <v>#REF!</v>
      </c>
      <c r="AE128" s="284" t="e">
        <f>payesh!#REF!</f>
        <v>#REF!</v>
      </c>
      <c r="AF128" s="284" t="e">
        <f>payesh!#REF!</f>
        <v>#REF!</v>
      </c>
      <c r="AG128" s="284" t="e">
        <f>payesh!#REF!</f>
        <v>#REF!</v>
      </c>
      <c r="AH128" s="284" t="e">
        <f>payesh!#REF!</f>
        <v>#REF!</v>
      </c>
      <c r="AI128" s="284" t="e">
        <f>payesh!#REF!</f>
        <v>#REF!</v>
      </c>
      <c r="AJ128" s="284" t="e">
        <f>payesh!#REF!</f>
        <v>#REF!</v>
      </c>
      <c r="AK128" s="287" t="e">
        <f>payesh!#REF!</f>
        <v>#REF!</v>
      </c>
    </row>
    <row r="129" spans="2:37" ht="18.75" thickBot="1" x14ac:dyDescent="0.3">
      <c r="B129" s="289" t="e">
        <f>payesh!#REF!</f>
        <v>#REF!</v>
      </c>
      <c r="C129" s="292" t="e">
        <f>payesh!#REF!</f>
        <v>#REF!</v>
      </c>
      <c r="D129" s="292" t="e">
        <f>payesh!#REF!</f>
        <v>#REF!</v>
      </c>
      <c r="E129" s="292" t="e">
        <f>payesh!#REF!</f>
        <v>#REF!</v>
      </c>
      <c r="F129" s="292" t="e">
        <f>payesh!#REF!</f>
        <v>#REF!</v>
      </c>
      <c r="G129" s="292" t="e">
        <f>payesh!#REF!</f>
        <v>#REF!</v>
      </c>
      <c r="H129" s="292" t="e">
        <f>payesh!#REF!</f>
        <v>#REF!</v>
      </c>
      <c r="I129" s="293" t="e">
        <f>payesh!#REF!</f>
        <v>#REF!</v>
      </c>
      <c r="J129" s="292" t="e">
        <f>payesh!#REF!</f>
        <v>#REF!</v>
      </c>
      <c r="K129" s="292" t="e">
        <f>payesh!#REF!</f>
        <v>#REF!</v>
      </c>
      <c r="L129" s="292" t="e">
        <f>payesh!#REF!</f>
        <v>#REF!</v>
      </c>
      <c r="M129" s="292" t="e">
        <f>payesh!#REF!</f>
        <v>#REF!</v>
      </c>
      <c r="N129" s="293" t="e">
        <f>payesh!#REF!</f>
        <v>#REF!</v>
      </c>
      <c r="O129" s="292" t="e">
        <f>payesh!#REF!</f>
        <v>#REF!</v>
      </c>
      <c r="P129" s="292" t="e">
        <f>payesh!#REF!</f>
        <v>#REF!</v>
      </c>
      <c r="Q129" s="292" t="e">
        <f>payesh!#REF!</f>
        <v>#REF!</v>
      </c>
      <c r="R129" s="292" t="e">
        <f>payesh!#REF!</f>
        <v>#REF!</v>
      </c>
      <c r="S129" s="292" t="e">
        <f>payesh!#REF!</f>
        <v>#REF!</v>
      </c>
      <c r="T129" s="292" t="e">
        <f>payesh!#REF!</f>
        <v>#REF!</v>
      </c>
      <c r="U129" s="292" t="e">
        <f>payesh!#REF!</f>
        <v>#REF!</v>
      </c>
      <c r="V129" s="292" t="e">
        <f>payesh!#REF!</f>
        <v>#REF!</v>
      </c>
      <c r="W129" s="292" t="e">
        <f>payesh!#REF!</f>
        <v>#REF!</v>
      </c>
      <c r="X129" s="292" t="e">
        <f>payesh!#REF!</f>
        <v>#REF!</v>
      </c>
      <c r="Y129" s="292" t="e">
        <f>payesh!#REF!</f>
        <v>#REF!</v>
      </c>
      <c r="Z129" s="292" t="e">
        <f>payesh!#REF!</f>
        <v>#REF!</v>
      </c>
      <c r="AA129" s="292" t="e">
        <f>payesh!#REF!</f>
        <v>#REF!</v>
      </c>
      <c r="AB129" s="292" t="e">
        <f>payesh!#REF!</f>
        <v>#REF!</v>
      </c>
      <c r="AC129" s="292" t="e">
        <f>payesh!#REF!</f>
        <v>#REF!</v>
      </c>
      <c r="AD129" s="292" t="e">
        <f>payesh!#REF!</f>
        <v>#REF!</v>
      </c>
      <c r="AE129" s="292" t="e">
        <f>payesh!#REF!</f>
        <v>#REF!</v>
      </c>
      <c r="AF129" s="292" t="e">
        <f>payesh!#REF!</f>
        <v>#REF!</v>
      </c>
      <c r="AG129" s="292" t="e">
        <f>payesh!#REF!</f>
        <v>#REF!</v>
      </c>
      <c r="AH129" s="292" t="e">
        <f>payesh!#REF!</f>
        <v>#REF!</v>
      </c>
      <c r="AI129" s="292" t="e">
        <f>payesh!#REF!</f>
        <v>#REF!</v>
      </c>
      <c r="AJ129" s="292" t="e">
        <f>payesh!#REF!</f>
        <v>#REF!</v>
      </c>
      <c r="AK129" s="295" t="e">
        <f>payesh!#REF!</f>
        <v>#REF!</v>
      </c>
    </row>
    <row r="130" spans="2:37" ht="18.75" thickBot="1" x14ac:dyDescent="0.3">
      <c r="B130" s="296" t="e">
        <f>payesh!#REF!</f>
        <v>#REF!</v>
      </c>
      <c r="C130" s="284" t="e">
        <f>payesh!#REF!</f>
        <v>#REF!</v>
      </c>
      <c r="D130" s="284" t="e">
        <f>payesh!#REF!</f>
        <v>#REF!</v>
      </c>
      <c r="E130" s="284" t="e">
        <f>payesh!#REF!</f>
        <v>#REF!</v>
      </c>
      <c r="F130" s="284" t="e">
        <f>payesh!#REF!</f>
        <v>#REF!</v>
      </c>
      <c r="G130" s="284" t="e">
        <f>payesh!#REF!</f>
        <v>#REF!</v>
      </c>
      <c r="H130" s="284" t="e">
        <f>payesh!#REF!</f>
        <v>#REF!</v>
      </c>
      <c r="I130" s="285" t="e">
        <f>payesh!#REF!</f>
        <v>#REF!</v>
      </c>
      <c r="J130" s="284" t="e">
        <f>payesh!#REF!</f>
        <v>#REF!</v>
      </c>
      <c r="K130" s="284" t="e">
        <f>payesh!#REF!</f>
        <v>#REF!</v>
      </c>
      <c r="L130" s="284" t="e">
        <f>payesh!#REF!</f>
        <v>#REF!</v>
      </c>
      <c r="M130" s="284" t="e">
        <f>payesh!#REF!</f>
        <v>#REF!</v>
      </c>
      <c r="N130" s="285" t="e">
        <f>payesh!#REF!</f>
        <v>#REF!</v>
      </c>
      <c r="O130" s="284" t="e">
        <f>payesh!#REF!</f>
        <v>#REF!</v>
      </c>
      <c r="P130" s="284" t="e">
        <f>payesh!#REF!</f>
        <v>#REF!</v>
      </c>
      <c r="Q130" s="284" t="e">
        <f>payesh!#REF!</f>
        <v>#REF!</v>
      </c>
      <c r="R130" s="284" t="e">
        <f>payesh!#REF!</f>
        <v>#REF!</v>
      </c>
      <c r="S130" s="284" t="e">
        <f>payesh!#REF!</f>
        <v>#REF!</v>
      </c>
      <c r="T130" s="284" t="e">
        <f>payesh!#REF!</f>
        <v>#REF!</v>
      </c>
      <c r="U130" s="284" t="e">
        <f>payesh!#REF!</f>
        <v>#REF!</v>
      </c>
      <c r="V130" s="284" t="e">
        <f>payesh!#REF!</f>
        <v>#REF!</v>
      </c>
      <c r="W130" s="284" t="e">
        <f>payesh!#REF!</f>
        <v>#REF!</v>
      </c>
      <c r="X130" s="284" t="e">
        <f>payesh!#REF!</f>
        <v>#REF!</v>
      </c>
      <c r="Y130" s="284" t="e">
        <f>payesh!#REF!</f>
        <v>#REF!</v>
      </c>
      <c r="Z130" s="284" t="e">
        <f>payesh!#REF!</f>
        <v>#REF!</v>
      </c>
      <c r="AA130" s="284" t="e">
        <f>payesh!#REF!</f>
        <v>#REF!</v>
      </c>
      <c r="AB130" s="284" t="e">
        <f>payesh!#REF!</f>
        <v>#REF!</v>
      </c>
      <c r="AC130" s="284" t="e">
        <f>payesh!#REF!</f>
        <v>#REF!</v>
      </c>
      <c r="AD130" s="284" t="e">
        <f>payesh!#REF!</f>
        <v>#REF!</v>
      </c>
      <c r="AE130" s="284" t="e">
        <f>payesh!#REF!</f>
        <v>#REF!</v>
      </c>
      <c r="AF130" s="284" t="e">
        <f>payesh!#REF!</f>
        <v>#REF!</v>
      </c>
      <c r="AG130" s="284" t="e">
        <f>payesh!#REF!</f>
        <v>#REF!</v>
      </c>
      <c r="AH130" s="284" t="e">
        <f>payesh!#REF!</f>
        <v>#REF!</v>
      </c>
      <c r="AI130" s="284" t="e">
        <f>payesh!#REF!</f>
        <v>#REF!</v>
      </c>
      <c r="AJ130" s="284" t="e">
        <f>payesh!#REF!</f>
        <v>#REF!</v>
      </c>
      <c r="AK130" s="287" t="e">
        <f>payesh!#REF!</f>
        <v>#REF!</v>
      </c>
    </row>
    <row r="131" spans="2:37" ht="18.75" thickBot="1" x14ac:dyDescent="0.3">
      <c r="B131" s="289" t="e">
        <f>payesh!#REF!</f>
        <v>#REF!</v>
      </c>
      <c r="C131" s="292" t="e">
        <f>payesh!#REF!</f>
        <v>#REF!</v>
      </c>
      <c r="D131" s="292" t="e">
        <f>payesh!#REF!</f>
        <v>#REF!</v>
      </c>
      <c r="E131" s="292" t="e">
        <f>payesh!#REF!</f>
        <v>#REF!</v>
      </c>
      <c r="F131" s="292" t="e">
        <f>payesh!#REF!</f>
        <v>#REF!</v>
      </c>
      <c r="G131" s="292" t="e">
        <f>payesh!#REF!</f>
        <v>#REF!</v>
      </c>
      <c r="H131" s="292" t="e">
        <f>payesh!#REF!</f>
        <v>#REF!</v>
      </c>
      <c r="I131" s="293" t="e">
        <f>payesh!#REF!</f>
        <v>#REF!</v>
      </c>
      <c r="J131" s="292" t="e">
        <f>payesh!#REF!</f>
        <v>#REF!</v>
      </c>
      <c r="K131" s="292" t="e">
        <f>payesh!#REF!</f>
        <v>#REF!</v>
      </c>
      <c r="L131" s="292" t="e">
        <f>payesh!#REF!</f>
        <v>#REF!</v>
      </c>
      <c r="M131" s="292" t="e">
        <f>payesh!#REF!</f>
        <v>#REF!</v>
      </c>
      <c r="N131" s="293" t="e">
        <f>payesh!#REF!</f>
        <v>#REF!</v>
      </c>
      <c r="O131" s="292" t="e">
        <f>payesh!#REF!</f>
        <v>#REF!</v>
      </c>
      <c r="P131" s="292" t="e">
        <f>payesh!#REF!</f>
        <v>#REF!</v>
      </c>
      <c r="Q131" s="292" t="e">
        <f>payesh!#REF!</f>
        <v>#REF!</v>
      </c>
      <c r="R131" s="292" t="e">
        <f>payesh!#REF!</f>
        <v>#REF!</v>
      </c>
      <c r="S131" s="292" t="e">
        <f>payesh!#REF!</f>
        <v>#REF!</v>
      </c>
      <c r="T131" s="292" t="e">
        <f>payesh!#REF!</f>
        <v>#REF!</v>
      </c>
      <c r="U131" s="292" t="e">
        <f>payesh!#REF!</f>
        <v>#REF!</v>
      </c>
      <c r="V131" s="292" t="e">
        <f>payesh!#REF!</f>
        <v>#REF!</v>
      </c>
      <c r="W131" s="292" t="e">
        <f>payesh!#REF!</f>
        <v>#REF!</v>
      </c>
      <c r="X131" s="292" t="e">
        <f>payesh!#REF!</f>
        <v>#REF!</v>
      </c>
      <c r="Y131" s="292" t="e">
        <f>payesh!#REF!</f>
        <v>#REF!</v>
      </c>
      <c r="Z131" s="292" t="e">
        <f>payesh!#REF!</f>
        <v>#REF!</v>
      </c>
      <c r="AA131" s="292" t="e">
        <f>payesh!#REF!</f>
        <v>#REF!</v>
      </c>
      <c r="AB131" s="292" t="e">
        <f>payesh!#REF!</f>
        <v>#REF!</v>
      </c>
      <c r="AC131" s="292" t="e">
        <f>payesh!#REF!</f>
        <v>#REF!</v>
      </c>
      <c r="AD131" s="292" t="e">
        <f>payesh!#REF!</f>
        <v>#REF!</v>
      </c>
      <c r="AE131" s="292" t="e">
        <f>payesh!#REF!</f>
        <v>#REF!</v>
      </c>
      <c r="AF131" s="292" t="e">
        <f>payesh!#REF!</f>
        <v>#REF!</v>
      </c>
      <c r="AG131" s="292" t="e">
        <f>payesh!#REF!</f>
        <v>#REF!</v>
      </c>
      <c r="AH131" s="292" t="e">
        <f>payesh!#REF!</f>
        <v>#REF!</v>
      </c>
      <c r="AI131" s="292" t="e">
        <f>payesh!#REF!</f>
        <v>#REF!</v>
      </c>
      <c r="AJ131" s="292" t="e">
        <f>payesh!#REF!</f>
        <v>#REF!</v>
      </c>
      <c r="AK131" s="295" t="e">
        <f>payesh!#REF!</f>
        <v>#REF!</v>
      </c>
    </row>
    <row r="132" spans="2:37" ht="18.75" thickBot="1" x14ac:dyDescent="0.3">
      <c r="B132" s="296" t="e">
        <f>payesh!#REF!</f>
        <v>#REF!</v>
      </c>
      <c r="C132" s="284" t="e">
        <f>payesh!#REF!</f>
        <v>#REF!</v>
      </c>
      <c r="D132" s="284" t="e">
        <f>payesh!#REF!</f>
        <v>#REF!</v>
      </c>
      <c r="E132" s="284" t="e">
        <f>payesh!#REF!</f>
        <v>#REF!</v>
      </c>
      <c r="F132" s="284" t="e">
        <f>payesh!#REF!</f>
        <v>#REF!</v>
      </c>
      <c r="G132" s="284" t="e">
        <f>payesh!#REF!</f>
        <v>#REF!</v>
      </c>
      <c r="H132" s="284" t="e">
        <f>payesh!#REF!</f>
        <v>#REF!</v>
      </c>
      <c r="I132" s="285" t="e">
        <f>payesh!#REF!</f>
        <v>#REF!</v>
      </c>
      <c r="J132" s="284" t="e">
        <f>payesh!#REF!</f>
        <v>#REF!</v>
      </c>
      <c r="K132" s="284" t="e">
        <f>payesh!#REF!</f>
        <v>#REF!</v>
      </c>
      <c r="L132" s="284" t="e">
        <f>payesh!#REF!</f>
        <v>#REF!</v>
      </c>
      <c r="M132" s="284" t="e">
        <f>payesh!#REF!</f>
        <v>#REF!</v>
      </c>
      <c r="N132" s="285" t="e">
        <f>payesh!#REF!</f>
        <v>#REF!</v>
      </c>
      <c r="O132" s="284" t="e">
        <f>payesh!#REF!</f>
        <v>#REF!</v>
      </c>
      <c r="P132" s="284" t="e">
        <f>payesh!#REF!</f>
        <v>#REF!</v>
      </c>
      <c r="Q132" s="284" t="e">
        <f>payesh!#REF!</f>
        <v>#REF!</v>
      </c>
      <c r="R132" s="284" t="e">
        <f>payesh!#REF!</f>
        <v>#REF!</v>
      </c>
      <c r="S132" s="284" t="e">
        <f>payesh!#REF!</f>
        <v>#REF!</v>
      </c>
      <c r="T132" s="284" t="e">
        <f>payesh!#REF!</f>
        <v>#REF!</v>
      </c>
      <c r="U132" s="284" t="e">
        <f>payesh!#REF!</f>
        <v>#REF!</v>
      </c>
      <c r="V132" s="284" t="e">
        <f>payesh!#REF!</f>
        <v>#REF!</v>
      </c>
      <c r="W132" s="284" t="e">
        <f>payesh!#REF!</f>
        <v>#REF!</v>
      </c>
      <c r="X132" s="284" t="e">
        <f>payesh!#REF!</f>
        <v>#REF!</v>
      </c>
      <c r="Y132" s="284" t="e">
        <f>payesh!#REF!</f>
        <v>#REF!</v>
      </c>
      <c r="Z132" s="284" t="e">
        <f>payesh!#REF!</f>
        <v>#REF!</v>
      </c>
      <c r="AA132" s="284" t="e">
        <f>payesh!#REF!</f>
        <v>#REF!</v>
      </c>
      <c r="AB132" s="284" t="e">
        <f>payesh!#REF!</f>
        <v>#REF!</v>
      </c>
      <c r="AC132" s="284" t="e">
        <f>payesh!#REF!</f>
        <v>#REF!</v>
      </c>
      <c r="AD132" s="284" t="e">
        <f>payesh!#REF!</f>
        <v>#REF!</v>
      </c>
      <c r="AE132" s="284" t="e">
        <f>payesh!#REF!</f>
        <v>#REF!</v>
      </c>
      <c r="AF132" s="284" t="e">
        <f>payesh!#REF!</f>
        <v>#REF!</v>
      </c>
      <c r="AG132" s="284" t="e">
        <f>payesh!#REF!</f>
        <v>#REF!</v>
      </c>
      <c r="AH132" s="284" t="e">
        <f>payesh!#REF!</f>
        <v>#REF!</v>
      </c>
      <c r="AI132" s="284" t="e">
        <f>payesh!#REF!</f>
        <v>#REF!</v>
      </c>
      <c r="AJ132" s="284" t="e">
        <f>payesh!#REF!</f>
        <v>#REF!</v>
      </c>
      <c r="AK132" s="287" t="e">
        <f>payesh!#REF!</f>
        <v>#REF!</v>
      </c>
    </row>
    <row r="133" spans="2:37" ht="18.75" thickBot="1" x14ac:dyDescent="0.3">
      <c r="B133" s="289" t="e">
        <f>payesh!#REF!</f>
        <v>#REF!</v>
      </c>
      <c r="C133" s="292" t="e">
        <f>payesh!#REF!</f>
        <v>#REF!</v>
      </c>
      <c r="D133" s="292" t="e">
        <f>payesh!#REF!</f>
        <v>#REF!</v>
      </c>
      <c r="E133" s="292" t="e">
        <f>payesh!#REF!</f>
        <v>#REF!</v>
      </c>
      <c r="F133" s="292" t="e">
        <f>payesh!#REF!</f>
        <v>#REF!</v>
      </c>
      <c r="G133" s="292" t="e">
        <f>payesh!#REF!</f>
        <v>#REF!</v>
      </c>
      <c r="H133" s="292" t="e">
        <f>payesh!#REF!</f>
        <v>#REF!</v>
      </c>
      <c r="I133" s="293" t="e">
        <f>payesh!#REF!</f>
        <v>#REF!</v>
      </c>
      <c r="J133" s="292" t="e">
        <f>payesh!#REF!</f>
        <v>#REF!</v>
      </c>
      <c r="K133" s="292" t="e">
        <f>payesh!#REF!</f>
        <v>#REF!</v>
      </c>
      <c r="L133" s="292" t="e">
        <f>payesh!#REF!</f>
        <v>#REF!</v>
      </c>
      <c r="M133" s="292" t="e">
        <f>payesh!#REF!</f>
        <v>#REF!</v>
      </c>
      <c r="N133" s="293" t="e">
        <f>payesh!#REF!</f>
        <v>#REF!</v>
      </c>
      <c r="O133" s="292" t="e">
        <f>payesh!#REF!</f>
        <v>#REF!</v>
      </c>
      <c r="P133" s="292" t="e">
        <f>payesh!#REF!</f>
        <v>#REF!</v>
      </c>
      <c r="Q133" s="292" t="e">
        <f>payesh!#REF!</f>
        <v>#REF!</v>
      </c>
      <c r="R133" s="292" t="e">
        <f>payesh!#REF!</f>
        <v>#REF!</v>
      </c>
      <c r="S133" s="292" t="e">
        <f>payesh!#REF!</f>
        <v>#REF!</v>
      </c>
      <c r="T133" s="292" t="e">
        <f>payesh!#REF!</f>
        <v>#REF!</v>
      </c>
      <c r="U133" s="292" t="e">
        <f>payesh!#REF!</f>
        <v>#REF!</v>
      </c>
      <c r="V133" s="292" t="e">
        <f>payesh!#REF!</f>
        <v>#REF!</v>
      </c>
      <c r="W133" s="292" t="e">
        <f>payesh!#REF!</f>
        <v>#REF!</v>
      </c>
      <c r="X133" s="292" t="e">
        <f>payesh!#REF!</f>
        <v>#REF!</v>
      </c>
      <c r="Y133" s="292" t="e">
        <f>payesh!#REF!</f>
        <v>#REF!</v>
      </c>
      <c r="Z133" s="292" t="e">
        <f>payesh!#REF!</f>
        <v>#REF!</v>
      </c>
      <c r="AA133" s="292" t="e">
        <f>payesh!#REF!</f>
        <v>#REF!</v>
      </c>
      <c r="AB133" s="292" t="e">
        <f>payesh!#REF!</f>
        <v>#REF!</v>
      </c>
      <c r="AC133" s="292" t="e">
        <f>payesh!#REF!</f>
        <v>#REF!</v>
      </c>
      <c r="AD133" s="292" t="e">
        <f>payesh!#REF!</f>
        <v>#REF!</v>
      </c>
      <c r="AE133" s="292" t="e">
        <f>payesh!#REF!</f>
        <v>#REF!</v>
      </c>
      <c r="AF133" s="292" t="e">
        <f>payesh!#REF!</f>
        <v>#REF!</v>
      </c>
      <c r="AG133" s="292" t="e">
        <f>payesh!#REF!</f>
        <v>#REF!</v>
      </c>
      <c r="AH133" s="292" t="e">
        <f>payesh!#REF!</f>
        <v>#REF!</v>
      </c>
      <c r="AI133" s="292" t="e">
        <f>payesh!#REF!</f>
        <v>#REF!</v>
      </c>
      <c r="AJ133" s="292" t="e">
        <f>payesh!#REF!</f>
        <v>#REF!</v>
      </c>
      <c r="AK133" s="295" t="e">
        <f>payesh!#REF!</f>
        <v>#REF!</v>
      </c>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workbookViewId="0">
      <selection activeCell="E16" sqref="E16"/>
    </sheetView>
  </sheetViews>
  <sheetFormatPr defaultColWidth="9.140625" defaultRowHeight="18.75" x14ac:dyDescent="0.25"/>
  <cols>
    <col min="1" max="1" width="1.85546875" style="65" customWidth="1"/>
    <col min="2" max="2" width="16.28515625" style="78" customWidth="1"/>
    <col min="3" max="3" width="8.5703125" style="78" customWidth="1"/>
    <col min="4" max="4" width="44.28515625" style="80" customWidth="1"/>
    <col min="5" max="5" width="14.5703125" style="105" customWidth="1"/>
    <col min="6" max="6" width="10.140625" style="105" customWidth="1"/>
    <col min="7" max="16384" width="9.140625" style="65"/>
  </cols>
  <sheetData>
    <row r="1" spans="2:6" ht="19.5" thickBot="1" x14ac:dyDescent="0.3"/>
    <row r="2" spans="2:6" ht="33.75" customHeight="1" thickBot="1" x14ac:dyDescent="0.3">
      <c r="B2" s="552" t="s">
        <v>89</v>
      </c>
      <c r="C2" s="553"/>
      <c r="D2" s="554"/>
      <c r="E2" s="79" t="s">
        <v>90</v>
      </c>
      <c r="F2" s="106"/>
    </row>
    <row r="3" spans="2:6" ht="15" customHeight="1" x14ac:dyDescent="0.25">
      <c r="B3" s="555" t="s">
        <v>14</v>
      </c>
      <c r="C3" s="556"/>
      <c r="D3" s="81" t="s">
        <v>91</v>
      </c>
      <c r="E3" s="107">
        <f>SUMPRODUCT((payesh!E10:AH10&lt;&gt;"")/COUNTIF(payesh!E10:AH10,payesh!E10:AH10&amp;""))</f>
        <v>0</v>
      </c>
      <c r="F3" s="64"/>
    </row>
    <row r="4" spans="2:6" ht="15" customHeight="1" x14ac:dyDescent="0.25">
      <c r="B4" s="557"/>
      <c r="C4" s="558"/>
      <c r="D4" s="82" t="s">
        <v>92</v>
      </c>
      <c r="E4" s="108">
        <f>SUMPRODUCT((payesh!E11:AH11&lt;&gt;"")/COUNTIF(payesh!E11:AH11,payesh!E11:AH11&amp;""))</f>
        <v>0</v>
      </c>
      <c r="F4" s="64"/>
    </row>
    <row r="5" spans="2:6" ht="15" customHeight="1" thickBot="1" x14ac:dyDescent="0.3">
      <c r="B5" s="559"/>
      <c r="C5" s="560"/>
      <c r="D5" s="83" t="s">
        <v>175</v>
      </c>
      <c r="E5" s="109">
        <f>SUMPRODUCT((payesh!E13:AH13&lt;&gt;"")/COUNTIF(payesh!E13:AH13,payesh!E13:AH13&amp;""))</f>
        <v>0</v>
      </c>
      <c r="F5" s="106"/>
    </row>
    <row r="6" spans="2:6" ht="15" customHeight="1" x14ac:dyDescent="0.25">
      <c r="B6" s="561" t="s">
        <v>11</v>
      </c>
      <c r="C6" s="562"/>
      <c r="D6" s="84" t="s">
        <v>176</v>
      </c>
      <c r="E6" s="110">
        <f>SUMPRODUCT((payesh!E4:AH4&lt;&gt;"")/COUNTIF(payesh!E4:AH4,payesh!E4:AH4&amp;""))</f>
        <v>0</v>
      </c>
      <c r="F6" s="106"/>
    </row>
    <row r="7" spans="2:6" ht="15" customHeight="1" x14ac:dyDescent="0.25">
      <c r="B7" s="563"/>
      <c r="C7" s="564"/>
      <c r="D7" s="84" t="s">
        <v>93</v>
      </c>
      <c r="E7" s="111">
        <f>SUMPRODUCT((payesh!E5:AH5&lt;&gt;"")/COUNTIF(payesh!E5:AH5,payesh!E5:AH5&amp;""))</f>
        <v>0</v>
      </c>
      <c r="F7" s="64"/>
    </row>
    <row r="8" spans="2:6" ht="15" customHeight="1" x14ac:dyDescent="0.25">
      <c r="B8" s="563"/>
      <c r="C8" s="564"/>
      <c r="D8" s="85" t="s">
        <v>177</v>
      </c>
      <c r="E8" s="111">
        <v>0</v>
      </c>
      <c r="F8" s="106"/>
    </row>
    <row r="9" spans="2:6" ht="15" customHeight="1" x14ac:dyDescent="0.25">
      <c r="B9" s="563"/>
      <c r="C9" s="564"/>
      <c r="D9" s="85" t="s">
        <v>94</v>
      </c>
      <c r="E9" s="111">
        <f>COUNT(payesh!E22:AH22)</f>
        <v>0</v>
      </c>
      <c r="F9" s="64"/>
    </row>
    <row r="10" spans="2:6" ht="15" customHeight="1" x14ac:dyDescent="0.25">
      <c r="B10" s="563"/>
      <c r="C10" s="564"/>
      <c r="D10" s="85" t="s">
        <v>178</v>
      </c>
      <c r="E10" s="111">
        <f>SUM(payesh!E22:AH22)</f>
        <v>0</v>
      </c>
      <c r="F10" s="106"/>
    </row>
    <row r="11" spans="2:6" ht="15" customHeight="1" x14ac:dyDescent="0.25">
      <c r="B11" s="563"/>
      <c r="C11" s="564"/>
      <c r="D11" s="85" t="s">
        <v>95</v>
      </c>
      <c r="E11" s="111" t="e">
        <f>E10/E9</f>
        <v>#DIV/0!</v>
      </c>
      <c r="F11" s="106"/>
    </row>
    <row r="12" spans="2:6" ht="15" customHeight="1" x14ac:dyDescent="0.25">
      <c r="B12" s="563"/>
      <c r="C12" s="564"/>
      <c r="D12" s="85" t="s">
        <v>1</v>
      </c>
      <c r="E12" s="111">
        <f>SUM(payesh!E23:AH23)</f>
        <v>0</v>
      </c>
      <c r="F12" s="106"/>
    </row>
    <row r="13" spans="2:6" ht="15" customHeight="1" x14ac:dyDescent="0.25">
      <c r="B13" s="563"/>
      <c r="C13" s="564"/>
      <c r="D13" s="85" t="s">
        <v>3</v>
      </c>
      <c r="E13" s="112" t="e">
        <f>(E12*100)/E10</f>
        <v>#DIV/0!</v>
      </c>
      <c r="F13" s="64"/>
    </row>
    <row r="14" spans="2:6" ht="15" customHeight="1" x14ac:dyDescent="0.25">
      <c r="B14" s="563"/>
      <c r="C14" s="564"/>
      <c r="D14" s="85" t="s">
        <v>96</v>
      </c>
      <c r="E14" s="111">
        <f>SUM(payesh!E26:AH26)</f>
        <v>0</v>
      </c>
      <c r="F14" s="106"/>
    </row>
    <row r="15" spans="2:6" ht="16.5" customHeight="1" x14ac:dyDescent="0.25">
      <c r="B15" s="563"/>
      <c r="C15" s="564"/>
      <c r="D15" s="85" t="s">
        <v>179</v>
      </c>
      <c r="E15" s="112" t="e">
        <f>(E14*100)/E12</f>
        <v>#DIV/0!</v>
      </c>
      <c r="F15" s="64"/>
    </row>
    <row r="16" spans="2:6" ht="15" customHeight="1" thickBot="1" x14ac:dyDescent="0.3">
      <c r="B16" s="565"/>
      <c r="C16" s="566"/>
      <c r="D16" s="85" t="s">
        <v>180</v>
      </c>
      <c r="E16" s="113" t="e">
        <f>AVERAGE(payesh!E29:AH29)</f>
        <v>#DIV/0!</v>
      </c>
      <c r="F16" s="106"/>
    </row>
    <row r="17" spans="2:6" ht="15.75" customHeight="1" x14ac:dyDescent="0.25">
      <c r="B17" s="567" t="s">
        <v>181</v>
      </c>
      <c r="C17" s="568"/>
      <c r="D17" s="86" t="s">
        <v>182</v>
      </c>
      <c r="E17" s="114">
        <f>SUM(payesh!E62:AH62)/1000</f>
        <v>0</v>
      </c>
      <c r="F17" s="64"/>
    </row>
    <row r="18" spans="2:6" ht="14.25" customHeight="1" x14ac:dyDescent="0.25">
      <c r="B18" s="569"/>
      <c r="C18" s="570"/>
      <c r="D18" s="87" t="s">
        <v>183</v>
      </c>
      <c r="E18" s="115">
        <f>SUM(payesh!E68:AH68)</f>
        <v>0</v>
      </c>
      <c r="F18" s="106"/>
    </row>
    <row r="19" spans="2:6" ht="14.25" customHeight="1" x14ac:dyDescent="0.25">
      <c r="B19" s="569"/>
      <c r="C19" s="570"/>
      <c r="D19" s="87" t="s">
        <v>184</v>
      </c>
      <c r="E19" s="115">
        <f>SUM(payesh!E67:AH67)/1000</f>
        <v>0</v>
      </c>
      <c r="F19" s="64"/>
    </row>
    <row r="20" spans="2:6" ht="14.25" customHeight="1" x14ac:dyDescent="0.25">
      <c r="B20" s="569"/>
      <c r="C20" s="570"/>
      <c r="D20" s="87" t="s">
        <v>97</v>
      </c>
      <c r="E20" s="115" t="e">
        <f>E19/E18</f>
        <v>#DIV/0!</v>
      </c>
      <c r="F20" s="64"/>
    </row>
    <row r="21" spans="2:6" ht="14.25" customHeight="1" thickBot="1" x14ac:dyDescent="0.3">
      <c r="B21" s="571"/>
      <c r="C21" s="570"/>
      <c r="D21" s="88" t="s">
        <v>185</v>
      </c>
      <c r="E21" s="277" t="e">
        <f>AVERAGE(payesh!E74:AH74)</f>
        <v>#DIV/0!</v>
      </c>
      <c r="F21" s="64"/>
    </row>
    <row r="22" spans="2:6" ht="14.25" customHeight="1" x14ac:dyDescent="0.25">
      <c r="B22" s="572" t="s">
        <v>98</v>
      </c>
      <c r="C22" s="576"/>
      <c r="D22" s="89" t="s">
        <v>99</v>
      </c>
      <c r="E22" s="116">
        <f>SUMPRODUCT((payesh!E80:AH80&lt;&gt;"")/COUNTIF(payesh!E80:AH80,payesh!E80:AH80&amp;""))</f>
        <v>0</v>
      </c>
      <c r="F22" s="106"/>
    </row>
    <row r="23" spans="2:6" ht="14.25" customHeight="1" thickBot="1" x14ac:dyDescent="0.3">
      <c r="B23" s="573"/>
      <c r="C23" s="577"/>
      <c r="D23" s="90" t="s">
        <v>100</v>
      </c>
      <c r="E23" s="278">
        <f>COUNT(payesh!E84:AH84)</f>
        <v>0</v>
      </c>
      <c r="F23" s="64"/>
    </row>
    <row r="24" spans="2:6" ht="14.25" customHeight="1" x14ac:dyDescent="0.25">
      <c r="B24" s="574"/>
      <c r="C24" s="578" t="s">
        <v>186</v>
      </c>
      <c r="D24" s="91" t="s">
        <v>187</v>
      </c>
      <c r="E24" s="276">
        <f>COUNT(payesh!E86:AH86)</f>
        <v>0</v>
      </c>
      <c r="F24" s="106"/>
    </row>
    <row r="25" spans="2:6" ht="14.25" customHeight="1" x14ac:dyDescent="0.25">
      <c r="B25" s="574"/>
      <c r="C25" s="578"/>
      <c r="D25" s="92" t="s">
        <v>188</v>
      </c>
      <c r="E25" s="117">
        <f>SUM(payesh!E86:AH86)/1000</f>
        <v>0</v>
      </c>
      <c r="F25" s="64"/>
    </row>
    <row r="26" spans="2:6" ht="14.25" customHeight="1" x14ac:dyDescent="0.25">
      <c r="B26" s="574"/>
      <c r="C26" s="578"/>
      <c r="D26" s="92" t="s">
        <v>101</v>
      </c>
      <c r="E26" s="117" t="e">
        <f>AVERAGE(payesh!E89:AH89)</f>
        <v>#DIV/0!</v>
      </c>
      <c r="F26" s="106"/>
    </row>
    <row r="27" spans="2:6" ht="28.5" x14ac:dyDescent="0.25">
      <c r="B27" s="574"/>
      <c r="C27" s="578" t="s">
        <v>186</v>
      </c>
      <c r="D27" s="92" t="s">
        <v>102</v>
      </c>
      <c r="E27" s="117" t="e">
        <f>AVERAGE(payesh!E90:AH90)</f>
        <v>#DIV/0!</v>
      </c>
    </row>
    <row r="28" spans="2:6" x14ac:dyDescent="0.25">
      <c r="B28" s="574"/>
      <c r="C28" s="578"/>
      <c r="D28" s="92" t="s">
        <v>103</v>
      </c>
      <c r="E28" s="117">
        <f>SUM(payesh!E91:AH91)</f>
        <v>0</v>
      </c>
    </row>
    <row r="29" spans="2:6" x14ac:dyDescent="0.25">
      <c r="B29" s="574"/>
      <c r="C29" s="578"/>
      <c r="D29" s="92" t="s">
        <v>104</v>
      </c>
      <c r="E29" s="118" t="e">
        <f>E25/E28</f>
        <v>#DIV/0!</v>
      </c>
    </row>
    <row r="30" spans="2:6" ht="19.5" thickBot="1" x14ac:dyDescent="0.3">
      <c r="B30" s="574"/>
      <c r="C30" s="579"/>
      <c r="D30" s="93" t="s">
        <v>105</v>
      </c>
      <c r="E30" s="119" t="e">
        <f>AVERAGE(payesh!E136:AH136)</f>
        <v>#DIV/0!</v>
      </c>
    </row>
    <row r="31" spans="2:6" ht="18" customHeight="1" x14ac:dyDescent="0.25">
      <c r="B31" s="574"/>
      <c r="C31" s="580" t="s">
        <v>189</v>
      </c>
      <c r="D31" s="91" t="s">
        <v>190</v>
      </c>
      <c r="E31" s="116">
        <f>COUNT(payesh!E99:AH99)</f>
        <v>0</v>
      </c>
    </row>
    <row r="32" spans="2:6" x14ac:dyDescent="0.25">
      <c r="B32" s="574"/>
      <c r="C32" s="578"/>
      <c r="D32" s="92" t="s">
        <v>188</v>
      </c>
      <c r="E32" s="117">
        <f>SUM(payesh!E99:AH99)/1000</f>
        <v>0</v>
      </c>
    </row>
    <row r="33" spans="2:14" x14ac:dyDescent="0.25">
      <c r="B33" s="574"/>
      <c r="C33" s="578"/>
      <c r="D33" s="92" t="s">
        <v>191</v>
      </c>
      <c r="E33" s="117" t="e">
        <f>AVERAGE(payesh!E102:AH102)</f>
        <v>#DIV/0!</v>
      </c>
    </row>
    <row r="34" spans="2:14" ht="28.5" x14ac:dyDescent="0.25">
      <c r="B34" s="574"/>
      <c r="C34" s="578" t="s">
        <v>189</v>
      </c>
      <c r="D34" s="92" t="s">
        <v>102</v>
      </c>
      <c r="E34" s="117" t="e">
        <f>AVERAGE(payesh!E103:AH103)</f>
        <v>#DIV/0!</v>
      </c>
    </row>
    <row r="35" spans="2:14" x14ac:dyDescent="0.25">
      <c r="B35" s="574"/>
      <c r="C35" s="578"/>
      <c r="D35" s="92" t="s">
        <v>192</v>
      </c>
      <c r="E35" s="117">
        <f>SUM(payesh!E104:AH104)</f>
        <v>0</v>
      </c>
      <c r="N35" s="120"/>
    </row>
    <row r="36" spans="2:14" x14ac:dyDescent="0.25">
      <c r="B36" s="574"/>
      <c r="C36" s="578"/>
      <c r="D36" s="92" t="s">
        <v>193</v>
      </c>
      <c r="E36" s="118" t="e">
        <f>E32/E35</f>
        <v>#DIV/0!</v>
      </c>
    </row>
    <row r="37" spans="2:14" ht="19.5" thickBot="1" x14ac:dyDescent="0.3">
      <c r="B37" s="574"/>
      <c r="C37" s="579"/>
      <c r="D37" s="94" t="s">
        <v>105</v>
      </c>
      <c r="E37" s="119" t="e">
        <f>AVERAGE(payesh!E140:AH140)</f>
        <v>#DIV/0!</v>
      </c>
    </row>
    <row r="38" spans="2:14" ht="28.5" x14ac:dyDescent="0.25">
      <c r="B38" s="574"/>
      <c r="C38" s="580" t="s">
        <v>194</v>
      </c>
      <c r="D38" s="95" t="s">
        <v>195</v>
      </c>
      <c r="E38" s="121">
        <f>COUNT(payesh!E112:AH112,payesh!E126:AH126)</f>
        <v>0</v>
      </c>
    </row>
    <row r="39" spans="2:14" x14ac:dyDescent="0.25">
      <c r="B39" s="574"/>
      <c r="C39" s="578"/>
      <c r="D39" s="92" t="s">
        <v>188</v>
      </c>
      <c r="E39" s="117">
        <f>SUM(payesh!E112:AH112,payesh!E126:AH126)/1000</f>
        <v>0</v>
      </c>
    </row>
    <row r="40" spans="2:14" ht="28.5" x14ac:dyDescent="0.25">
      <c r="B40" s="574"/>
      <c r="C40" s="578"/>
      <c r="D40" s="92" t="s">
        <v>196</v>
      </c>
      <c r="E40" s="117" t="e">
        <f>AVERAGE(payesh!E115:AH115,payesh!E129:AH129)</f>
        <v>#DIV/0!</v>
      </c>
    </row>
    <row r="41" spans="2:14" ht="28.5" x14ac:dyDescent="0.25">
      <c r="B41" s="574"/>
      <c r="C41" s="578" t="s">
        <v>194</v>
      </c>
      <c r="D41" s="92" t="s">
        <v>102</v>
      </c>
      <c r="E41" s="117" t="e">
        <f>AVERAGE(payesh!E116:AH116,payesh!E129:AH129)</f>
        <v>#DIV/0!</v>
      </c>
    </row>
    <row r="42" spans="2:14" x14ac:dyDescent="0.25">
      <c r="B42" s="574"/>
      <c r="C42" s="578"/>
      <c r="D42" s="92" t="s">
        <v>197</v>
      </c>
      <c r="E42" s="117">
        <f>SUM(payesh!E117:AH117,payesh!E130:AH130)</f>
        <v>0</v>
      </c>
    </row>
    <row r="43" spans="2:14" x14ac:dyDescent="0.25">
      <c r="B43" s="574"/>
      <c r="C43" s="578"/>
      <c r="D43" s="92" t="s">
        <v>198</v>
      </c>
      <c r="E43" s="117" t="e">
        <f>E39/E42</f>
        <v>#DIV/0!</v>
      </c>
    </row>
    <row r="44" spans="2:14" ht="19.5" thickBot="1" x14ac:dyDescent="0.3">
      <c r="B44" s="574"/>
      <c r="C44" s="579"/>
      <c r="D44" s="94" t="s">
        <v>105</v>
      </c>
      <c r="E44" s="119" t="e">
        <f>AVERAGE(payesh!E144:AH144)</f>
        <v>#DIV/0!</v>
      </c>
    </row>
    <row r="45" spans="2:14" x14ac:dyDescent="0.25">
      <c r="B45" s="574"/>
      <c r="C45" s="581" t="s">
        <v>199</v>
      </c>
      <c r="D45" s="96" t="s">
        <v>200</v>
      </c>
      <c r="E45" s="121">
        <f>E39+E32+E25</f>
        <v>0</v>
      </c>
    </row>
    <row r="46" spans="2:14" ht="19.5" thickBot="1" x14ac:dyDescent="0.3">
      <c r="B46" s="575"/>
      <c r="C46" s="582"/>
      <c r="D46" s="97" t="s">
        <v>105</v>
      </c>
      <c r="E46" s="119" t="e">
        <f>AVERAGE(E44:E44,E37,E30)</f>
        <v>#DIV/0!</v>
      </c>
    </row>
    <row r="47" spans="2:14" ht="18.75" customHeight="1" x14ac:dyDescent="0.25">
      <c r="B47" s="540" t="s">
        <v>201</v>
      </c>
      <c r="C47" s="541"/>
      <c r="D47" s="98" t="s">
        <v>202</v>
      </c>
      <c r="E47" s="122">
        <f>COUNTIF(payesh!E8:AH8,"غیرفعال")</f>
        <v>0</v>
      </c>
    </row>
    <row r="48" spans="2:14" x14ac:dyDescent="0.25">
      <c r="B48" s="542"/>
      <c r="C48" s="543"/>
      <c r="D48" s="99" t="s">
        <v>203</v>
      </c>
      <c r="E48" s="123">
        <f>SUMIF(payesh!E8:AH8,"غیرفعال",payesh!E22:AH22)</f>
        <v>0</v>
      </c>
    </row>
    <row r="49" spans="2:5" x14ac:dyDescent="0.25">
      <c r="B49" s="542"/>
      <c r="C49" s="543"/>
      <c r="D49" s="99" t="s">
        <v>204</v>
      </c>
      <c r="E49" s="123">
        <f>SUMIF(payesh!E8:AH8,"غیرفعال",payesh!E62:AH62)/1000</f>
        <v>0</v>
      </c>
    </row>
    <row r="50" spans="2:5" x14ac:dyDescent="0.25">
      <c r="B50" s="542"/>
      <c r="C50" s="543"/>
      <c r="D50" s="99" t="s">
        <v>205</v>
      </c>
      <c r="E50" s="123">
        <f>SUMIF(payesh!E8:AH8,"غیرفعال",payesh!E68:AH68)</f>
        <v>0</v>
      </c>
    </row>
    <row r="51" spans="2:5" x14ac:dyDescent="0.25">
      <c r="B51" s="542"/>
      <c r="C51" s="543"/>
      <c r="D51" s="99" t="s">
        <v>206</v>
      </c>
      <c r="E51" s="123">
        <f>SUMIF(payesh!E8:AH8,"غیرفعال",payesh!E67:AH67)/1000</f>
        <v>0</v>
      </c>
    </row>
    <row r="52" spans="2:5" x14ac:dyDescent="0.25">
      <c r="B52" s="542"/>
      <c r="C52" s="543"/>
      <c r="D52" s="99" t="s">
        <v>207</v>
      </c>
      <c r="E52" s="123">
        <f>SUMIF(payesh!E8:AH8,"غیرفعال",payesh!E82:AH82)/1000</f>
        <v>0</v>
      </c>
    </row>
    <row r="53" spans="2:5" ht="19.5" thickBot="1" x14ac:dyDescent="0.3">
      <c r="B53" s="544"/>
      <c r="C53" s="545"/>
      <c r="D53" s="100" t="s">
        <v>105</v>
      </c>
      <c r="E53" s="124" t="e">
        <f>AVERAGEIF(payesh!E8:AH8,"غیرفعال",payesh!E136:AH136)</f>
        <v>#DIV/0!</v>
      </c>
    </row>
    <row r="54" spans="2:5" x14ac:dyDescent="0.25">
      <c r="B54" s="546" t="s">
        <v>208</v>
      </c>
      <c r="C54" s="547"/>
      <c r="D54" s="101" t="s">
        <v>209</v>
      </c>
      <c r="E54" s="125"/>
    </row>
    <row r="55" spans="2:5" x14ac:dyDescent="0.25">
      <c r="B55" s="548"/>
      <c r="C55" s="549"/>
      <c r="D55" s="102" t="s">
        <v>210</v>
      </c>
      <c r="E55" s="126"/>
    </row>
    <row r="56" spans="2:5" x14ac:dyDescent="0.25">
      <c r="B56" s="548"/>
      <c r="C56" s="549"/>
      <c r="D56" s="102" t="s">
        <v>211</v>
      </c>
      <c r="E56" s="126"/>
    </row>
    <row r="57" spans="2:5" x14ac:dyDescent="0.25">
      <c r="B57" s="548"/>
      <c r="C57" s="549"/>
      <c r="D57" s="103" t="s">
        <v>212</v>
      </c>
      <c r="E57" s="126"/>
    </row>
    <row r="58" spans="2:5" x14ac:dyDescent="0.25">
      <c r="B58" s="548"/>
      <c r="C58" s="549"/>
      <c r="D58" s="103" t="s">
        <v>213</v>
      </c>
      <c r="E58" s="126"/>
    </row>
    <row r="59" spans="2:5" x14ac:dyDescent="0.25">
      <c r="B59" s="548"/>
      <c r="C59" s="549"/>
      <c r="D59" s="103" t="s">
        <v>214</v>
      </c>
      <c r="E59" s="126"/>
    </row>
    <row r="60" spans="2:5" x14ac:dyDescent="0.25">
      <c r="B60" s="548"/>
      <c r="C60" s="549"/>
      <c r="D60" s="102" t="s">
        <v>215</v>
      </c>
      <c r="E60" s="126"/>
    </row>
    <row r="61" spans="2:5" x14ac:dyDescent="0.25">
      <c r="B61" s="548"/>
      <c r="C61" s="549"/>
      <c r="D61" s="102" t="s">
        <v>216</v>
      </c>
      <c r="E61" s="126"/>
    </row>
    <row r="62" spans="2:5" x14ac:dyDescent="0.25">
      <c r="B62" s="548"/>
      <c r="C62" s="549"/>
      <c r="D62" s="102" t="s">
        <v>217</v>
      </c>
      <c r="E62" s="126"/>
    </row>
    <row r="63" spans="2:5" ht="19.5" thickBot="1" x14ac:dyDescent="0.3">
      <c r="B63" s="550"/>
      <c r="C63" s="551"/>
      <c r="D63" s="104" t="s">
        <v>218</v>
      </c>
      <c r="E63" s="127"/>
    </row>
  </sheetData>
  <sheetProtection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94"/>
  <sheetViews>
    <sheetView rightToLeft="1" workbookViewId="0">
      <selection activeCell="L5" sqref="L5"/>
    </sheetView>
  </sheetViews>
  <sheetFormatPr defaultColWidth="9.140625" defaultRowHeight="17.25" x14ac:dyDescent="0.25"/>
  <cols>
    <col min="1" max="1" width="2.42578125" style="65" customWidth="1"/>
    <col min="2" max="2" width="11.85546875" style="65" customWidth="1"/>
    <col min="3" max="3" width="13" style="65" customWidth="1"/>
    <col min="4" max="6" width="9.140625" style="65"/>
    <col min="7" max="7" width="18.7109375" style="65" customWidth="1"/>
    <col min="8" max="11" width="9.140625" style="65"/>
    <col min="12" max="12" width="17.85546875" style="65" customWidth="1"/>
    <col min="13" max="13" width="13.85546875" style="65" customWidth="1"/>
    <col min="14" max="17" width="9.140625" style="65"/>
    <col min="18" max="18" width="15.140625" style="65" customWidth="1"/>
    <col min="19" max="19" width="14" style="65" customWidth="1"/>
    <col min="20" max="16384" width="9.140625" style="65"/>
  </cols>
  <sheetData>
    <row r="2" spans="2:20" ht="18" thickBot="1" x14ac:dyDescent="0.3"/>
    <row r="3" spans="2:20" ht="19.5" thickBot="1" x14ac:dyDescent="0.3">
      <c r="B3" s="342" t="s">
        <v>71</v>
      </c>
      <c r="C3" s="343" t="s">
        <v>33</v>
      </c>
      <c r="D3" s="344" t="s">
        <v>202</v>
      </c>
      <c r="G3" s="142" t="s">
        <v>89</v>
      </c>
      <c r="H3" s="143" t="s">
        <v>202</v>
      </c>
    </row>
    <row r="4" spans="2:20" ht="18.75" thickBot="1" x14ac:dyDescent="0.3">
      <c r="B4" s="149">
        <v>1</v>
      </c>
      <c r="C4" s="150"/>
      <c r="D4" s="140">
        <f>COUNTIF(payesh!$E$5:$AH$5,"نام روستا")</f>
        <v>0</v>
      </c>
      <c r="G4" s="144" t="s">
        <v>236</v>
      </c>
      <c r="H4" s="145">
        <f>COUNTIF($D$4:$D$93,"1")</f>
        <v>0</v>
      </c>
      <c r="K4" s="353" t="s">
        <v>71</v>
      </c>
      <c r="L4" s="354" t="s">
        <v>10</v>
      </c>
      <c r="M4" s="355" t="s">
        <v>411</v>
      </c>
      <c r="N4" s="356" t="s">
        <v>412</v>
      </c>
      <c r="Q4" s="353" t="s">
        <v>71</v>
      </c>
      <c r="R4" s="354" t="s">
        <v>219</v>
      </c>
      <c r="S4" s="354" t="s">
        <v>411</v>
      </c>
      <c r="T4" s="356" t="s">
        <v>202</v>
      </c>
    </row>
    <row r="5" spans="2:20" ht="18" x14ac:dyDescent="0.25">
      <c r="B5" s="141">
        <v>2</v>
      </c>
      <c r="C5" s="148"/>
      <c r="D5" s="138">
        <f>COUNTIF(payesh!$E$5:$AH$5,"نام روستا")</f>
        <v>0</v>
      </c>
      <c r="G5" s="130" t="s">
        <v>237</v>
      </c>
      <c r="H5" s="146">
        <f>COUNTIF($D$4:$D$93,"2")</f>
        <v>0</v>
      </c>
      <c r="K5" s="357">
        <v>1</v>
      </c>
      <c r="L5" s="358"/>
      <c r="M5" s="385"/>
      <c r="N5" s="145">
        <f>COUNTIF(payesh!$E$13:$AH$13,"نام")</f>
        <v>0</v>
      </c>
      <c r="Q5" s="357">
        <v>1</v>
      </c>
      <c r="R5" s="358"/>
      <c r="S5" s="385"/>
      <c r="T5" s="145">
        <f>COUNTIF(payesh!$E$11:$AH$11,"نام")</f>
        <v>0</v>
      </c>
    </row>
    <row r="6" spans="2:20" ht="18" x14ac:dyDescent="0.25">
      <c r="B6" s="141">
        <v>3</v>
      </c>
      <c r="C6" s="148"/>
      <c r="D6" s="138">
        <f>COUNTIF(payesh!$E$5:$AH$5,"نام روستا")</f>
        <v>0</v>
      </c>
      <c r="G6" s="130" t="s">
        <v>238</v>
      </c>
      <c r="H6" s="146">
        <f>COUNTIF($D$4:$D$93,"3")</f>
        <v>0</v>
      </c>
      <c r="K6" s="359">
        <v>2</v>
      </c>
      <c r="L6" s="360"/>
      <c r="M6" s="386"/>
      <c r="N6" s="146">
        <f>COUNTIF(payesh!$E$13:$AH$13,"نام")</f>
        <v>0</v>
      </c>
      <c r="Q6" s="359">
        <v>2</v>
      </c>
      <c r="R6" s="360"/>
      <c r="S6" s="386"/>
      <c r="T6" s="146">
        <f>COUNTIF(payesh!$E$11:$AH$11,"نام")</f>
        <v>0</v>
      </c>
    </row>
    <row r="7" spans="2:20" ht="18" x14ac:dyDescent="0.25">
      <c r="B7" s="141">
        <v>4</v>
      </c>
      <c r="C7" s="148"/>
      <c r="D7" s="138">
        <f>COUNTIF(payesh!$E$5:$AH$5,"نام روستا")</f>
        <v>0</v>
      </c>
      <c r="G7" s="130" t="s">
        <v>239</v>
      </c>
      <c r="H7" s="146">
        <f>COUNTIF($D$4:$D$93,"4")</f>
        <v>0</v>
      </c>
      <c r="K7" s="359">
        <v>3</v>
      </c>
      <c r="L7" s="360"/>
      <c r="M7" s="386"/>
      <c r="N7" s="146">
        <f>COUNTIF(payesh!$E$13:$AH$13,"نام")</f>
        <v>0</v>
      </c>
      <c r="Q7" s="359">
        <v>3</v>
      </c>
      <c r="R7" s="360"/>
      <c r="S7" s="386"/>
      <c r="T7" s="146">
        <f>COUNTIF(payesh!$E$11:$AH$11,"نام")</f>
        <v>0</v>
      </c>
    </row>
    <row r="8" spans="2:20" ht="18" x14ac:dyDescent="0.25">
      <c r="B8" s="141">
        <v>5</v>
      </c>
      <c r="C8" s="148"/>
      <c r="D8" s="138">
        <f>COUNTIF(payesh!$E$5:$AH$5,"نام روستا")</f>
        <v>0</v>
      </c>
      <c r="G8" s="130" t="s">
        <v>240</v>
      </c>
      <c r="H8" s="146">
        <f>COUNTIF($D$4:$D$93,"5")</f>
        <v>0</v>
      </c>
      <c r="K8" s="359">
        <v>4</v>
      </c>
      <c r="L8" s="360"/>
      <c r="M8" s="386"/>
      <c r="N8" s="146">
        <f>COUNTIF(payesh!$E$13:$AH$13,"نام")</f>
        <v>0</v>
      </c>
      <c r="Q8" s="359">
        <v>4</v>
      </c>
      <c r="R8" s="360"/>
      <c r="S8" s="386"/>
      <c r="T8" s="146">
        <f>COUNTIF(payesh!$E$11:$AH$11,"نام")</f>
        <v>0</v>
      </c>
    </row>
    <row r="9" spans="2:20" ht="18.75" thickBot="1" x14ac:dyDescent="0.3">
      <c r="B9" s="141">
        <v>6</v>
      </c>
      <c r="C9" s="148"/>
      <c r="D9" s="138">
        <f>COUNTIF(payesh!$E$5:$AH$5,"نام روستا")</f>
        <v>0</v>
      </c>
      <c r="G9" s="130" t="s">
        <v>241</v>
      </c>
      <c r="H9" s="146">
        <f>COUNTIF($D$4:$D$93,"6")</f>
        <v>0</v>
      </c>
      <c r="K9" s="359">
        <v>5</v>
      </c>
      <c r="L9" s="360"/>
      <c r="M9" s="386"/>
      <c r="N9" s="146">
        <f>COUNTIF(payesh!$E$13:$AH$13,"نام")</f>
        <v>0</v>
      </c>
      <c r="Q9" s="361">
        <v>5</v>
      </c>
      <c r="R9" s="362"/>
      <c r="S9" s="387"/>
      <c r="T9" s="147">
        <f>COUNTIF(payesh!$E$11:$AH$11,"نام")</f>
        <v>0</v>
      </c>
    </row>
    <row r="10" spans="2:20" ht="18.75" thickBot="1" x14ac:dyDescent="0.3">
      <c r="B10" s="141">
        <v>7</v>
      </c>
      <c r="C10" s="148"/>
      <c r="D10" s="138">
        <f>COUNTIF(payesh!$E$5:$AH$5,"نام روستا")</f>
        <v>0</v>
      </c>
      <c r="G10" s="130" t="s">
        <v>242</v>
      </c>
      <c r="H10" s="146">
        <f>COUNTIF($D$4:$D$93,"7")</f>
        <v>0</v>
      </c>
      <c r="K10" s="359">
        <v>6</v>
      </c>
      <c r="L10" s="360"/>
      <c r="M10" s="386"/>
      <c r="N10" s="146">
        <f>COUNTIF(payesh!$E$13:$AH$13,"نام")</f>
        <v>0</v>
      </c>
      <c r="Q10" s="583" t="s">
        <v>106</v>
      </c>
      <c r="R10" s="584"/>
      <c r="S10" s="584"/>
      <c r="T10" s="364">
        <f>SUM(T5:T9)</f>
        <v>0</v>
      </c>
    </row>
    <row r="11" spans="2:20" ht="18" x14ac:dyDescent="0.25">
      <c r="B11" s="141">
        <v>8</v>
      </c>
      <c r="C11" s="148"/>
      <c r="D11" s="138">
        <f>COUNTIF(payesh!$E$5:$AH$5,"نام روستا")</f>
        <v>0</v>
      </c>
      <c r="G11" s="130" t="s">
        <v>243</v>
      </c>
      <c r="H11" s="146">
        <f>COUNTIF($D$4:$D$93,"8")</f>
        <v>0</v>
      </c>
      <c r="K11" s="359">
        <v>7</v>
      </c>
      <c r="L11" s="360"/>
      <c r="M11" s="386"/>
      <c r="N11" s="146">
        <f>COUNTIF(payesh!$E$13:$AH$13,"نام")</f>
        <v>0</v>
      </c>
    </row>
    <row r="12" spans="2:20" ht="18.75" thickBot="1" x14ac:dyDescent="0.3">
      <c r="B12" s="141">
        <v>9</v>
      </c>
      <c r="C12" s="148"/>
      <c r="D12" s="138">
        <f>COUNTIF(payesh!$E$5:$AH$5,"نام روستا")</f>
        <v>0</v>
      </c>
      <c r="G12" s="130" t="s">
        <v>244</v>
      </c>
      <c r="H12" s="146">
        <f>COUNTIF($D$4:$D$93,"9")</f>
        <v>0</v>
      </c>
      <c r="K12" s="359">
        <v>8</v>
      </c>
      <c r="L12" s="360"/>
      <c r="M12" s="386"/>
      <c r="N12" s="146">
        <f>COUNTIF(payesh!$E$13:$AH$13,"نام")</f>
        <v>0</v>
      </c>
    </row>
    <row r="13" spans="2:20" ht="18.75" thickBot="1" x14ac:dyDescent="0.3">
      <c r="B13" s="141">
        <v>10</v>
      </c>
      <c r="C13" s="148"/>
      <c r="D13" s="138">
        <f>COUNTIF(payesh!$E$5:$AH$5,"نام روستا")</f>
        <v>0</v>
      </c>
      <c r="G13" s="130" t="s">
        <v>245</v>
      </c>
      <c r="H13" s="146">
        <f>COUNTIF($D$4:$D$93,"10")</f>
        <v>0</v>
      </c>
      <c r="K13" s="359">
        <v>9</v>
      </c>
      <c r="L13" s="360"/>
      <c r="M13" s="386"/>
      <c r="N13" s="146">
        <f>COUNTIF(payesh!$E$13:$AH$13,"نام")</f>
        <v>0</v>
      </c>
      <c r="Q13" s="353" t="s">
        <v>71</v>
      </c>
      <c r="R13" s="354" t="s">
        <v>420</v>
      </c>
      <c r="S13" s="356" t="s">
        <v>202</v>
      </c>
    </row>
    <row r="14" spans="2:20" ht="18" x14ac:dyDescent="0.25">
      <c r="B14" s="141">
        <v>11</v>
      </c>
      <c r="C14" s="148"/>
      <c r="D14" s="138">
        <f>COUNTIF(payesh!$E$5:$AH$5,"نام روستا")</f>
        <v>0</v>
      </c>
      <c r="G14" s="130" t="s">
        <v>246</v>
      </c>
      <c r="H14" s="146">
        <f>COUNTIF($D$4:$D$93,"11")</f>
        <v>0</v>
      </c>
      <c r="K14" s="359">
        <v>10</v>
      </c>
      <c r="L14" s="360"/>
      <c r="M14" s="386"/>
      <c r="N14" s="146">
        <f>COUNTIF(payesh!$E$13:$AH$13,"نام")</f>
        <v>0</v>
      </c>
      <c r="Q14" s="357">
        <v>1</v>
      </c>
      <c r="R14" s="385"/>
      <c r="S14" s="145">
        <f>COUNTIF(payesh!$E$80:$AH$80,"نام")</f>
        <v>0</v>
      </c>
    </row>
    <row r="15" spans="2:20" ht="18" x14ac:dyDescent="0.25">
      <c r="B15" s="141">
        <v>12</v>
      </c>
      <c r="C15" s="148"/>
      <c r="D15" s="138">
        <f>COUNTIF(payesh!$E$5:$AH$5,"نام روستا")</f>
        <v>0</v>
      </c>
      <c r="G15" s="130" t="s">
        <v>247</v>
      </c>
      <c r="H15" s="146">
        <f>COUNTIF($D$4:$D$93,"12")</f>
        <v>0</v>
      </c>
      <c r="K15" s="359">
        <v>11</v>
      </c>
      <c r="L15" s="360"/>
      <c r="M15" s="386"/>
      <c r="N15" s="146">
        <f>COUNTIF(payesh!$E$13:$AH$13,"نام")</f>
        <v>0</v>
      </c>
      <c r="Q15" s="359">
        <v>2</v>
      </c>
      <c r="R15" s="386"/>
      <c r="S15" s="146">
        <f>COUNTIF(payesh!$E$80:$AH$80,"نام")</f>
        <v>0</v>
      </c>
    </row>
    <row r="16" spans="2:20" ht="18" x14ac:dyDescent="0.25">
      <c r="B16" s="141">
        <v>13</v>
      </c>
      <c r="C16" s="148"/>
      <c r="D16" s="138">
        <f>COUNTIF(payesh!$E$5:$AH$5,"نام روستا")</f>
        <v>0</v>
      </c>
      <c r="G16" s="130" t="s">
        <v>248</v>
      </c>
      <c r="H16" s="146">
        <f>COUNTIF($D$4:$D$93,"13")</f>
        <v>0</v>
      </c>
      <c r="K16" s="359">
        <v>12</v>
      </c>
      <c r="L16" s="360"/>
      <c r="M16" s="386"/>
      <c r="N16" s="146">
        <f>COUNTIF(payesh!$E$13:$AH$13,"نام")</f>
        <v>0</v>
      </c>
      <c r="Q16" s="359">
        <v>3</v>
      </c>
      <c r="R16" s="386"/>
      <c r="S16" s="146">
        <f>COUNTIF(payesh!$E$80:$AH$80,"نام")</f>
        <v>0</v>
      </c>
    </row>
    <row r="17" spans="2:19" ht="18" x14ac:dyDescent="0.25">
      <c r="B17" s="141">
        <v>14</v>
      </c>
      <c r="C17" s="148"/>
      <c r="D17" s="138">
        <f>COUNTIF(payesh!$E$5:$AH$5,"نام روستا")</f>
        <v>0</v>
      </c>
      <c r="G17" s="130" t="s">
        <v>249</v>
      </c>
      <c r="H17" s="146">
        <f>COUNTIF($D$4:$D$93,"14")</f>
        <v>0</v>
      </c>
      <c r="K17" s="359">
        <v>13</v>
      </c>
      <c r="L17" s="360"/>
      <c r="M17" s="386"/>
      <c r="N17" s="146">
        <f>COUNTIF(payesh!$E$13:$AH$13,"نام")</f>
        <v>0</v>
      </c>
      <c r="Q17" s="359">
        <v>4</v>
      </c>
      <c r="R17" s="386"/>
      <c r="S17" s="146">
        <f>COUNTIF(payesh!$E$80:$AH$80,"نام")</f>
        <v>0</v>
      </c>
    </row>
    <row r="18" spans="2:19" ht="18.75" thickBot="1" x14ac:dyDescent="0.3">
      <c r="B18" s="141">
        <v>15</v>
      </c>
      <c r="C18" s="148"/>
      <c r="D18" s="138">
        <f>COUNTIF(payesh!$E$5:$AH$5,"نام روستا")</f>
        <v>0</v>
      </c>
      <c r="G18" s="130" t="s">
        <v>250</v>
      </c>
      <c r="H18" s="146">
        <f>COUNTIF($D$4:$D$93,"15")</f>
        <v>0</v>
      </c>
      <c r="K18" s="359">
        <v>14</v>
      </c>
      <c r="L18" s="360"/>
      <c r="M18" s="386"/>
      <c r="N18" s="146">
        <f>COUNTIF(payesh!$E$13:$AH$13,"نام")</f>
        <v>0</v>
      </c>
      <c r="Q18" s="361">
        <v>5</v>
      </c>
      <c r="R18" s="387"/>
      <c r="S18" s="147">
        <f>COUNTIF(payesh!$E$80:$AH$80,"نام")</f>
        <v>0</v>
      </c>
    </row>
    <row r="19" spans="2:19" ht="18.75" thickBot="1" x14ac:dyDescent="0.3">
      <c r="B19" s="141">
        <v>16</v>
      </c>
      <c r="C19" s="148"/>
      <c r="D19" s="138">
        <f>COUNTIF(payesh!$E$5:$AH$5,"نام روستا")</f>
        <v>0</v>
      </c>
      <c r="G19" s="130" t="s">
        <v>251</v>
      </c>
      <c r="H19" s="146">
        <f>COUNTIF($D$4:$D$93,"16")</f>
        <v>0</v>
      </c>
      <c r="K19" s="361">
        <v>15</v>
      </c>
      <c r="L19" s="362"/>
      <c r="M19" s="387"/>
      <c r="N19" s="147">
        <f>COUNTIF(payesh!$E$13:$AH$13,"نام")</f>
        <v>0</v>
      </c>
      <c r="Q19" s="588" t="s">
        <v>106</v>
      </c>
      <c r="R19" s="589"/>
      <c r="S19" s="364">
        <f>SUM(S14:S18)</f>
        <v>0</v>
      </c>
    </row>
    <row r="20" spans="2:19" ht="19.5" thickBot="1" x14ac:dyDescent="0.3">
      <c r="B20" s="141">
        <v>17</v>
      </c>
      <c r="C20" s="148"/>
      <c r="D20" s="138">
        <f>COUNTIF(payesh!$E$5:$AH$5,"نام روستا")</f>
        <v>0</v>
      </c>
      <c r="G20" s="130" t="s">
        <v>252</v>
      </c>
      <c r="H20" s="146">
        <f>COUNTIF($D$4:$D$93,"17")</f>
        <v>0</v>
      </c>
      <c r="K20" s="585" t="s">
        <v>106</v>
      </c>
      <c r="L20" s="586"/>
      <c r="M20" s="587"/>
      <c r="N20" s="363">
        <f>SUM(N5:N19)</f>
        <v>0</v>
      </c>
    </row>
    <row r="21" spans="2:19" ht="18" x14ac:dyDescent="0.25">
      <c r="B21" s="141">
        <v>18</v>
      </c>
      <c r="C21" s="148"/>
      <c r="D21" s="138">
        <f>COUNTIF(payesh!$E$5:$AH$5,"نام روستا")</f>
        <v>0</v>
      </c>
      <c r="G21" s="130" t="s">
        <v>253</v>
      </c>
      <c r="H21" s="146">
        <f>COUNTIF($D$4:$D$93,"18")</f>
        <v>0</v>
      </c>
    </row>
    <row r="22" spans="2:19" ht="18" x14ac:dyDescent="0.25">
      <c r="B22" s="141">
        <v>19</v>
      </c>
      <c r="C22" s="148"/>
      <c r="D22" s="138">
        <f>COUNTIF(payesh!$E$5:$AH$5,"نام روستا")</f>
        <v>0</v>
      </c>
      <c r="G22" s="130" t="s">
        <v>254</v>
      </c>
      <c r="H22" s="146">
        <f>COUNTIF($D$4:$D$93,"19")</f>
        <v>0</v>
      </c>
    </row>
    <row r="23" spans="2:19" ht="18.75" thickBot="1" x14ac:dyDescent="0.3">
      <c r="B23" s="141">
        <v>20</v>
      </c>
      <c r="C23" s="148"/>
      <c r="D23" s="138">
        <f>COUNTIF(payesh!$E$5:$AH$5,"نام روستا")</f>
        <v>0</v>
      </c>
      <c r="G23" s="131" t="s">
        <v>255</v>
      </c>
      <c r="H23" s="147">
        <f>COUNTIF($D$4:$D$93,"20")</f>
        <v>0</v>
      </c>
    </row>
    <row r="24" spans="2:19" ht="19.5" thickBot="1" x14ac:dyDescent="0.3">
      <c r="B24" s="141">
        <v>21</v>
      </c>
      <c r="C24" s="148"/>
      <c r="D24" s="138">
        <f>COUNTIF(payesh!$E$5:$AH$5,"نام روستا")</f>
        <v>0</v>
      </c>
      <c r="G24" s="142" t="s">
        <v>106</v>
      </c>
      <c r="H24" s="143">
        <f>SUM(H4:H23)</f>
        <v>0</v>
      </c>
    </row>
    <row r="25" spans="2:19" ht="18" x14ac:dyDescent="0.25">
      <c r="B25" s="141">
        <v>22</v>
      </c>
      <c r="C25" s="148"/>
      <c r="D25" s="138">
        <f>COUNTIF(payesh!$E$5:$AH$5,"نام روستا")</f>
        <v>0</v>
      </c>
    </row>
    <row r="26" spans="2:19" ht="18" x14ac:dyDescent="0.25">
      <c r="B26" s="141">
        <v>23</v>
      </c>
      <c r="C26" s="148"/>
      <c r="D26" s="138">
        <f>COUNTIF(payesh!$E$5:$AH$5,"نام روستا")</f>
        <v>0</v>
      </c>
    </row>
    <row r="27" spans="2:19" ht="18" x14ac:dyDescent="0.25">
      <c r="B27" s="141">
        <v>24</v>
      </c>
      <c r="C27" s="148"/>
      <c r="D27" s="138">
        <f>COUNTIF(payesh!$E$5:$AH$5,"نام روستا")</f>
        <v>0</v>
      </c>
    </row>
    <row r="28" spans="2:19" ht="18" x14ac:dyDescent="0.25">
      <c r="B28" s="141">
        <v>25</v>
      </c>
      <c r="C28" s="148"/>
      <c r="D28" s="138">
        <f>COUNTIF(payesh!$E$5:$AH$5,"نام روستا")</f>
        <v>0</v>
      </c>
    </row>
    <row r="29" spans="2:19" ht="18" x14ac:dyDescent="0.25">
      <c r="B29" s="141">
        <v>26</v>
      </c>
      <c r="C29" s="148"/>
      <c r="D29" s="138">
        <f>COUNTIF(payesh!$E$5:$AH$5,"نام روستا")</f>
        <v>0</v>
      </c>
    </row>
    <row r="30" spans="2:19" ht="18" x14ac:dyDescent="0.25">
      <c r="B30" s="141">
        <v>27</v>
      </c>
      <c r="C30" s="148"/>
      <c r="D30" s="138">
        <f>COUNTIF(payesh!$E$5:$AH$5,"نام روستا")</f>
        <v>0</v>
      </c>
    </row>
    <row r="31" spans="2:19" ht="18" x14ac:dyDescent="0.25">
      <c r="B31" s="141">
        <v>28</v>
      </c>
      <c r="C31" s="148"/>
      <c r="D31" s="138">
        <f>COUNTIF(payesh!$E$5:$AH$5,"نام روستا")</f>
        <v>0</v>
      </c>
    </row>
    <row r="32" spans="2:19" ht="18" x14ac:dyDescent="0.25">
      <c r="B32" s="141">
        <v>29</v>
      </c>
      <c r="C32" s="148"/>
      <c r="D32" s="138">
        <f>COUNTIF(payesh!$E$5:$AH$5,"نام روستا")</f>
        <v>0</v>
      </c>
    </row>
    <row r="33" spans="2:4" ht="18" x14ac:dyDescent="0.25">
      <c r="B33" s="141">
        <v>30</v>
      </c>
      <c r="C33" s="148"/>
      <c r="D33" s="138">
        <f>COUNTIF(payesh!$E$5:$AH$5,"نام روستا")</f>
        <v>0</v>
      </c>
    </row>
    <row r="34" spans="2:4" ht="18" x14ac:dyDescent="0.25">
      <c r="B34" s="141">
        <v>31</v>
      </c>
      <c r="C34" s="148"/>
      <c r="D34" s="138">
        <f>COUNTIF(payesh!$E$5:$AH$5,"نام روستا")</f>
        <v>0</v>
      </c>
    </row>
    <row r="35" spans="2:4" ht="18" x14ac:dyDescent="0.25">
      <c r="B35" s="141">
        <v>32</v>
      </c>
      <c r="C35" s="148"/>
      <c r="D35" s="138">
        <f>COUNTIF(payesh!$E$5:$AH$5,"نام روستا")</f>
        <v>0</v>
      </c>
    </row>
    <row r="36" spans="2:4" ht="18" x14ac:dyDescent="0.25">
      <c r="B36" s="141">
        <v>33</v>
      </c>
      <c r="C36" s="148"/>
      <c r="D36" s="138">
        <f>COUNTIF(payesh!$E$5:$AH$5,"نام روستا")</f>
        <v>0</v>
      </c>
    </row>
    <row r="37" spans="2:4" ht="18" x14ac:dyDescent="0.25">
      <c r="B37" s="141">
        <v>34</v>
      </c>
      <c r="C37" s="148"/>
      <c r="D37" s="138">
        <f>COUNTIF(payesh!$E$5:$AH$5,"نام روستا")</f>
        <v>0</v>
      </c>
    </row>
    <row r="38" spans="2:4" ht="18" x14ac:dyDescent="0.25">
      <c r="B38" s="141">
        <v>35</v>
      </c>
      <c r="C38" s="148"/>
      <c r="D38" s="138">
        <f>COUNTIF(payesh!$E$5:$AH$5,"نام روستا")</f>
        <v>0</v>
      </c>
    </row>
    <row r="39" spans="2:4" ht="18" x14ac:dyDescent="0.25">
      <c r="B39" s="141">
        <v>36</v>
      </c>
      <c r="C39" s="148"/>
      <c r="D39" s="138">
        <f>COUNTIF(payesh!$E$5:$AH$5,"نام روستا")</f>
        <v>0</v>
      </c>
    </row>
    <row r="40" spans="2:4" ht="18" x14ac:dyDescent="0.25">
      <c r="B40" s="141">
        <v>37</v>
      </c>
      <c r="C40" s="148"/>
      <c r="D40" s="138">
        <f>COUNTIF(payesh!$E$5:$AH$5,"نام روستا")</f>
        <v>0</v>
      </c>
    </row>
    <row r="41" spans="2:4" ht="18" x14ac:dyDescent="0.25">
      <c r="B41" s="141">
        <v>38</v>
      </c>
      <c r="C41" s="148"/>
      <c r="D41" s="138">
        <f>COUNTIF(payesh!$E$5:$AH$5,"نام روستا")</f>
        <v>0</v>
      </c>
    </row>
    <row r="42" spans="2:4" ht="18" x14ac:dyDescent="0.25">
      <c r="B42" s="141">
        <v>39</v>
      </c>
      <c r="C42" s="148"/>
      <c r="D42" s="138">
        <f>COUNTIF(payesh!$E$5:$AH$5,"نام روستا")</f>
        <v>0</v>
      </c>
    </row>
    <row r="43" spans="2:4" ht="18" x14ac:dyDescent="0.25">
      <c r="B43" s="141">
        <v>40</v>
      </c>
      <c r="C43" s="148"/>
      <c r="D43" s="138">
        <f>COUNTIF(payesh!$E$5:$AH$5,"نام روستا")</f>
        <v>0</v>
      </c>
    </row>
    <row r="44" spans="2:4" ht="18" x14ac:dyDescent="0.25">
      <c r="B44" s="141">
        <v>41</v>
      </c>
      <c r="C44" s="148"/>
      <c r="D44" s="138">
        <f>COUNTIF(payesh!$E$5:$AH$5,"نام روستا")</f>
        <v>0</v>
      </c>
    </row>
    <row r="45" spans="2:4" ht="18" x14ac:dyDescent="0.25">
      <c r="B45" s="141">
        <v>42</v>
      </c>
      <c r="C45" s="148"/>
      <c r="D45" s="138">
        <f>COUNTIF(payesh!$E$5:$AH$5,"نام روستا")</f>
        <v>0</v>
      </c>
    </row>
    <row r="46" spans="2:4" ht="18" x14ac:dyDescent="0.25">
      <c r="B46" s="141">
        <v>43</v>
      </c>
      <c r="C46" s="148"/>
      <c r="D46" s="138">
        <f>COUNTIF(payesh!$E$5:$AH$5,"نام روستا")</f>
        <v>0</v>
      </c>
    </row>
    <row r="47" spans="2:4" ht="18" x14ac:dyDescent="0.25">
      <c r="B47" s="141">
        <v>44</v>
      </c>
      <c r="C47" s="148"/>
      <c r="D47" s="138">
        <f>COUNTIF(payesh!$E$5:$AH$5,"نام روستا")</f>
        <v>0</v>
      </c>
    </row>
    <row r="48" spans="2:4" ht="18" x14ac:dyDescent="0.25">
      <c r="B48" s="141">
        <v>45</v>
      </c>
      <c r="C48" s="148"/>
      <c r="D48" s="138">
        <f>COUNTIF(payesh!$E$5:$AH$5,"نام روستا")</f>
        <v>0</v>
      </c>
    </row>
    <row r="49" spans="2:4" ht="18" x14ac:dyDescent="0.25">
      <c r="B49" s="141">
        <v>46</v>
      </c>
      <c r="C49" s="148"/>
      <c r="D49" s="138">
        <f>COUNTIF(payesh!$E$5:$AH$5,"نام روستا")</f>
        <v>0</v>
      </c>
    </row>
    <row r="50" spans="2:4" ht="18" x14ac:dyDescent="0.25">
      <c r="B50" s="141">
        <v>47</v>
      </c>
      <c r="C50" s="148"/>
      <c r="D50" s="138">
        <f>COUNTIF(payesh!$E$5:$AH$5,"نام روستا")</f>
        <v>0</v>
      </c>
    </row>
    <row r="51" spans="2:4" ht="18" x14ac:dyDescent="0.25">
      <c r="B51" s="141">
        <v>48</v>
      </c>
      <c r="C51" s="148"/>
      <c r="D51" s="138">
        <f>COUNTIF(payesh!$E$5:$AH$5,"نام روستا")</f>
        <v>0</v>
      </c>
    </row>
    <row r="52" spans="2:4" ht="18" x14ac:dyDescent="0.25">
      <c r="B52" s="141">
        <v>49</v>
      </c>
      <c r="C52" s="148"/>
      <c r="D52" s="138">
        <f>COUNTIF(payesh!$E$5:$AH$5,"نام روستا")</f>
        <v>0</v>
      </c>
    </row>
    <row r="53" spans="2:4" ht="18" x14ac:dyDescent="0.25">
      <c r="B53" s="141">
        <v>50</v>
      </c>
      <c r="C53" s="148"/>
      <c r="D53" s="138">
        <f>COUNTIF(payesh!$E$5:$AH$5,"نام روستا")</f>
        <v>0</v>
      </c>
    </row>
    <row r="54" spans="2:4" ht="18" x14ac:dyDescent="0.25">
      <c r="B54" s="141">
        <v>51</v>
      </c>
      <c r="C54" s="148"/>
      <c r="D54" s="138">
        <f>COUNTIF(payesh!$E$5:$AH$5,"نام روستا")</f>
        <v>0</v>
      </c>
    </row>
    <row r="55" spans="2:4" ht="18" x14ac:dyDescent="0.25">
      <c r="B55" s="141">
        <v>52</v>
      </c>
      <c r="C55" s="148"/>
      <c r="D55" s="138">
        <f>COUNTIF(payesh!$E$5:$AH$5,"نام روستا")</f>
        <v>0</v>
      </c>
    </row>
    <row r="56" spans="2:4" ht="18" x14ac:dyDescent="0.25">
      <c r="B56" s="141">
        <v>53</v>
      </c>
      <c r="C56" s="148"/>
      <c r="D56" s="138">
        <f>COUNTIF(payesh!$E$5:$AH$5,"نام روستا")</f>
        <v>0</v>
      </c>
    </row>
    <row r="57" spans="2:4" ht="18" x14ac:dyDescent="0.25">
      <c r="B57" s="141">
        <v>54</v>
      </c>
      <c r="C57" s="148"/>
      <c r="D57" s="138">
        <f>COUNTIF(payesh!$E$5:$AH$5,"نام روستا")</f>
        <v>0</v>
      </c>
    </row>
    <row r="58" spans="2:4" ht="18" x14ac:dyDescent="0.25">
      <c r="B58" s="141">
        <v>55</v>
      </c>
      <c r="C58" s="148"/>
      <c r="D58" s="138">
        <f>COUNTIF(payesh!$E$5:$AH$5,"نام روستا")</f>
        <v>0</v>
      </c>
    </row>
    <row r="59" spans="2:4" ht="18" x14ac:dyDescent="0.25">
      <c r="B59" s="141">
        <v>56</v>
      </c>
      <c r="C59" s="148"/>
      <c r="D59" s="138">
        <f>COUNTIF(payesh!$E$5:$AH$5,"نام روستا")</f>
        <v>0</v>
      </c>
    </row>
    <row r="60" spans="2:4" ht="18" x14ac:dyDescent="0.25">
      <c r="B60" s="141">
        <v>57</v>
      </c>
      <c r="C60" s="148"/>
      <c r="D60" s="138">
        <f>COUNTIF(payesh!$E$5:$AH$5,"نام روستا")</f>
        <v>0</v>
      </c>
    </row>
    <row r="61" spans="2:4" ht="18" x14ac:dyDescent="0.25">
      <c r="B61" s="141">
        <v>58</v>
      </c>
      <c r="C61" s="148"/>
      <c r="D61" s="138">
        <f>COUNTIF(payesh!$E$5:$AH$5,"نام روستا")</f>
        <v>0</v>
      </c>
    </row>
    <row r="62" spans="2:4" ht="18" x14ac:dyDescent="0.25">
      <c r="B62" s="141">
        <v>59</v>
      </c>
      <c r="C62" s="148"/>
      <c r="D62" s="138">
        <f>COUNTIF(payesh!$E$5:$AH$5,"نام روستا")</f>
        <v>0</v>
      </c>
    </row>
    <row r="63" spans="2:4" ht="18" x14ac:dyDescent="0.25">
      <c r="B63" s="141">
        <v>60</v>
      </c>
      <c r="C63" s="148"/>
      <c r="D63" s="138">
        <f>COUNTIF(payesh!$E$5:$AH$5,"نام روستا")</f>
        <v>0</v>
      </c>
    </row>
    <row r="64" spans="2:4" ht="18" x14ac:dyDescent="0.25">
      <c r="B64" s="141">
        <v>61</v>
      </c>
      <c r="C64" s="148"/>
      <c r="D64" s="138">
        <f>COUNTIF(payesh!$E$5:$AH$5,"نام روستا")</f>
        <v>0</v>
      </c>
    </row>
    <row r="65" spans="2:4" ht="18" x14ac:dyDescent="0.25">
      <c r="B65" s="141">
        <v>62</v>
      </c>
      <c r="C65" s="148"/>
      <c r="D65" s="138">
        <f>COUNTIF(payesh!$E$5:$AH$5,"نام روستا")</f>
        <v>0</v>
      </c>
    </row>
    <row r="66" spans="2:4" ht="18" x14ac:dyDescent="0.25">
      <c r="B66" s="141">
        <v>63</v>
      </c>
      <c r="C66" s="148"/>
      <c r="D66" s="138">
        <f>COUNTIF(payesh!$E$5:$AH$5,"نام روستا")</f>
        <v>0</v>
      </c>
    </row>
    <row r="67" spans="2:4" ht="18" x14ac:dyDescent="0.25">
      <c r="B67" s="141">
        <v>64</v>
      </c>
      <c r="C67" s="148"/>
      <c r="D67" s="138">
        <f>COUNTIF(payesh!$E$5:$AH$5,"نام روستا")</f>
        <v>0</v>
      </c>
    </row>
    <row r="68" spans="2:4" ht="18" x14ac:dyDescent="0.25">
      <c r="B68" s="141">
        <v>65</v>
      </c>
      <c r="C68" s="148"/>
      <c r="D68" s="138">
        <f>COUNTIF(payesh!$E$5:$AH$5,"نام روستا")</f>
        <v>0</v>
      </c>
    </row>
    <row r="69" spans="2:4" ht="18" x14ac:dyDescent="0.25">
      <c r="B69" s="141">
        <v>66</v>
      </c>
      <c r="C69" s="148"/>
      <c r="D69" s="138">
        <f>COUNTIF(payesh!$E$5:$AH$5,"نام روستا")</f>
        <v>0</v>
      </c>
    </row>
    <row r="70" spans="2:4" ht="18" x14ac:dyDescent="0.25">
      <c r="B70" s="141">
        <v>67</v>
      </c>
      <c r="C70" s="148"/>
      <c r="D70" s="138">
        <f>COUNTIF(payesh!$E$5:$AH$5,"نام روستا")</f>
        <v>0</v>
      </c>
    </row>
    <row r="71" spans="2:4" ht="18" x14ac:dyDescent="0.25">
      <c r="B71" s="141">
        <v>68</v>
      </c>
      <c r="C71" s="148"/>
      <c r="D71" s="138">
        <f>COUNTIF(payesh!$E$5:$AH$5,"نام روستا")</f>
        <v>0</v>
      </c>
    </row>
    <row r="72" spans="2:4" ht="18" x14ac:dyDescent="0.25">
      <c r="B72" s="141">
        <v>69</v>
      </c>
      <c r="C72" s="148"/>
      <c r="D72" s="138">
        <f>COUNTIF(payesh!$E$5:$AH$5,"نام روستا")</f>
        <v>0</v>
      </c>
    </row>
    <row r="73" spans="2:4" ht="18" x14ac:dyDescent="0.25">
      <c r="B73" s="141">
        <v>70</v>
      </c>
      <c r="C73" s="148"/>
      <c r="D73" s="138">
        <f>COUNTIF(payesh!$E$5:$AH$5,"نام روستا")</f>
        <v>0</v>
      </c>
    </row>
    <row r="74" spans="2:4" ht="18" x14ac:dyDescent="0.25">
      <c r="B74" s="141">
        <v>71</v>
      </c>
      <c r="C74" s="148"/>
      <c r="D74" s="138">
        <f>COUNTIF(payesh!$E$5:$AH$5,"نام روستا")</f>
        <v>0</v>
      </c>
    </row>
    <row r="75" spans="2:4" ht="18" x14ac:dyDescent="0.25">
      <c r="B75" s="141">
        <v>72</v>
      </c>
      <c r="C75" s="148"/>
      <c r="D75" s="138">
        <f>COUNTIF(payesh!$E$5:$AH$5,"نام روستا")</f>
        <v>0</v>
      </c>
    </row>
    <row r="76" spans="2:4" ht="18" x14ac:dyDescent="0.25">
      <c r="B76" s="141">
        <v>73</v>
      </c>
      <c r="C76" s="148"/>
      <c r="D76" s="138">
        <f>COUNTIF(payesh!$E$5:$AH$5,"نام روستا")</f>
        <v>0</v>
      </c>
    </row>
    <row r="77" spans="2:4" ht="18" x14ac:dyDescent="0.25">
      <c r="B77" s="141">
        <v>74</v>
      </c>
      <c r="C77" s="148"/>
      <c r="D77" s="138">
        <f>COUNTIF(payesh!$E$5:$AH$5,"نام روستا")</f>
        <v>0</v>
      </c>
    </row>
    <row r="78" spans="2:4" ht="18" x14ac:dyDescent="0.25">
      <c r="B78" s="141">
        <v>75</v>
      </c>
      <c r="C78" s="148"/>
      <c r="D78" s="138">
        <f>COUNTIF(payesh!$E$5:$AH$5,"نام روستا")</f>
        <v>0</v>
      </c>
    </row>
    <row r="79" spans="2:4" ht="18" x14ac:dyDescent="0.25">
      <c r="B79" s="141">
        <v>76</v>
      </c>
      <c r="C79" s="148"/>
      <c r="D79" s="138">
        <f>COUNTIF(payesh!$E$5:$AH$5,"نام روستا")</f>
        <v>0</v>
      </c>
    </row>
    <row r="80" spans="2:4" ht="18" x14ac:dyDescent="0.25">
      <c r="B80" s="141">
        <v>77</v>
      </c>
      <c r="C80" s="148"/>
      <c r="D80" s="138">
        <f>COUNTIF(payesh!$E$5:$AH$5,"نام روستا")</f>
        <v>0</v>
      </c>
    </row>
    <row r="81" spans="2:4" ht="18" x14ac:dyDescent="0.25">
      <c r="B81" s="141">
        <v>78</v>
      </c>
      <c r="C81" s="148"/>
      <c r="D81" s="138">
        <f>COUNTIF(payesh!$E$5:$AH$5,"نام روستا")</f>
        <v>0</v>
      </c>
    </row>
    <row r="82" spans="2:4" ht="18" x14ac:dyDescent="0.25">
      <c r="B82" s="141">
        <v>79</v>
      </c>
      <c r="C82" s="148"/>
      <c r="D82" s="138">
        <f>COUNTIF(payesh!$E$5:$AH$5,"نام روستا")</f>
        <v>0</v>
      </c>
    </row>
    <row r="83" spans="2:4" ht="18" x14ac:dyDescent="0.25">
      <c r="B83" s="141">
        <v>80</v>
      </c>
      <c r="C83" s="148"/>
      <c r="D83" s="138">
        <f>COUNTIF(payesh!$E$5:$AH$5,"نام روستا")</f>
        <v>0</v>
      </c>
    </row>
    <row r="84" spans="2:4" ht="18" x14ac:dyDescent="0.25">
      <c r="B84" s="141">
        <v>81</v>
      </c>
      <c r="C84" s="148"/>
      <c r="D84" s="138">
        <f>COUNTIF(payesh!$E$5:$AH$5,"نام روستا")</f>
        <v>0</v>
      </c>
    </row>
    <row r="85" spans="2:4" ht="18" x14ac:dyDescent="0.25">
      <c r="B85" s="141">
        <v>82</v>
      </c>
      <c r="C85" s="148"/>
      <c r="D85" s="138">
        <f>COUNTIF(payesh!$E$5:$AH$5,"نام روستا")</f>
        <v>0</v>
      </c>
    </row>
    <row r="86" spans="2:4" ht="18" x14ac:dyDescent="0.25">
      <c r="B86" s="141">
        <v>83</v>
      </c>
      <c r="C86" s="148"/>
      <c r="D86" s="138">
        <f>COUNTIF(payesh!$E$5:$AH$5,"نام روستا")</f>
        <v>0</v>
      </c>
    </row>
    <row r="87" spans="2:4" ht="18" x14ac:dyDescent="0.25">
      <c r="B87" s="141">
        <v>84</v>
      </c>
      <c r="C87" s="148"/>
      <c r="D87" s="138">
        <f>COUNTIF(payesh!$E$5:$AH$5,"نام روستا")</f>
        <v>0</v>
      </c>
    </row>
    <row r="88" spans="2:4" ht="18" x14ac:dyDescent="0.25">
      <c r="B88" s="141">
        <v>85</v>
      </c>
      <c r="C88" s="148"/>
      <c r="D88" s="138">
        <f>COUNTIF(payesh!$E$5:$AH$5,"نام روستا")</f>
        <v>0</v>
      </c>
    </row>
    <row r="89" spans="2:4" ht="18" x14ac:dyDescent="0.25">
      <c r="B89" s="141">
        <v>86</v>
      </c>
      <c r="C89" s="148"/>
      <c r="D89" s="138">
        <f>COUNTIF(payesh!$E$5:$AH$5,"نام روستا")</f>
        <v>0</v>
      </c>
    </row>
    <row r="90" spans="2:4" ht="18" x14ac:dyDescent="0.25">
      <c r="B90" s="141">
        <v>87</v>
      </c>
      <c r="C90" s="148"/>
      <c r="D90" s="138">
        <f>COUNTIF(payesh!$E$5:$AH$5,"نام روستا")</f>
        <v>0</v>
      </c>
    </row>
    <row r="91" spans="2:4" ht="18" x14ac:dyDescent="0.25">
      <c r="B91" s="141">
        <v>88</v>
      </c>
      <c r="C91" s="148"/>
      <c r="D91" s="138">
        <f>COUNTIF(payesh!$E$5:$AH$5,"نام روستا")</f>
        <v>0</v>
      </c>
    </row>
    <row r="92" spans="2:4" ht="18" x14ac:dyDescent="0.25">
      <c r="B92" s="141">
        <v>89</v>
      </c>
      <c r="C92" s="148"/>
      <c r="D92" s="138">
        <f>COUNTIF(payesh!$E$5:$AH$5,"نام روستا")</f>
        <v>0</v>
      </c>
    </row>
    <row r="93" spans="2:4" ht="18.75" thickBot="1" x14ac:dyDescent="0.3">
      <c r="B93" s="151">
        <v>90</v>
      </c>
      <c r="C93" s="152"/>
      <c r="D93" s="139">
        <f>COUNTIF(payesh!$E$5:$AH$5,"نام روستا")</f>
        <v>0</v>
      </c>
    </row>
    <row r="94" spans="2:4" ht="19.5" thickBot="1" x14ac:dyDescent="0.3">
      <c r="B94" s="345" t="s">
        <v>106</v>
      </c>
      <c r="C94" s="346">
        <f>SUM(D94:D94)</f>
        <v>0</v>
      </c>
      <c r="D94" s="347">
        <f>SUM(D4:D93)</f>
        <v>0</v>
      </c>
    </row>
  </sheetData>
  <sheetProtection sheet="1" objects="1" scenarios="1"/>
  <mergeCells count="3">
    <mergeCell ref="Q10:S10"/>
    <mergeCell ref="K20:M20"/>
    <mergeCell ref="Q19:R19"/>
  </mergeCells>
  <conditionalFormatting sqref="H4:H23">
    <cfRule type="dataBar" priority="10">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9">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8">
      <dataBar>
        <cfvo type="min"/>
        <cfvo type="max"/>
        <color rgb="FFFF555A"/>
      </dataBar>
      <extLst>
        <ext xmlns:x14="http://schemas.microsoft.com/office/spreadsheetml/2009/9/main" uri="{B025F937-C7B1-47D3-B67F-A62EFF666E3E}">
          <x14:id>{442A9F5A-BC9A-4AAB-879B-2CDAEE65E4DF}</x14:id>
        </ext>
      </extLst>
    </cfRule>
  </conditionalFormatting>
  <conditionalFormatting sqref="D4:D93">
    <cfRule type="dataBar" priority="7">
      <dataBar>
        <cfvo type="min"/>
        <cfvo type="max"/>
        <color rgb="FFD6007B"/>
      </dataBar>
      <extLst>
        <ext xmlns:x14="http://schemas.microsoft.com/office/spreadsheetml/2009/9/main" uri="{B025F937-C7B1-47D3-B67F-A62EFF666E3E}">
          <x14:id>{AC7434DC-115B-43DA-8CD5-2966DC660970}</x14:id>
        </ext>
      </extLst>
    </cfRule>
  </conditionalFormatting>
  <conditionalFormatting sqref="N20">
    <cfRule type="dataBar" priority="5">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3">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2">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1">
      <dataBar>
        <cfvo type="min"/>
        <cfvo type="max"/>
        <color rgb="FFD6007B"/>
      </dataBar>
      <extLst>
        <ext xmlns:x14="http://schemas.microsoft.com/office/spreadsheetml/2009/9/main" uri="{B025F937-C7B1-47D3-B67F-A62EFF666E3E}">
          <x14:id>{BF6F2FF3-113B-47F6-90FF-F43248F1914A}</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D4:D93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BF6F2FF3-113B-47F6-90FF-F43248F1914A}">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workbookViewId="0">
      <selection activeCell="J10" sqref="J10"/>
    </sheetView>
  </sheetViews>
  <sheetFormatPr defaultColWidth="9.140625" defaultRowHeight="18" x14ac:dyDescent="0.25"/>
  <cols>
    <col min="1" max="1" width="20.140625" style="62" customWidth="1"/>
    <col min="2" max="5" width="9.140625" style="62"/>
    <col min="6" max="6" width="12.42578125" style="62" customWidth="1"/>
    <col min="7" max="7" width="15.5703125" style="62" customWidth="1"/>
    <col min="8" max="8" width="15" style="62" customWidth="1"/>
    <col min="9" max="9" width="12.85546875" style="62" customWidth="1"/>
    <col min="10" max="10" width="15.42578125" style="62" customWidth="1"/>
    <col min="11" max="11" width="9.140625" style="62"/>
    <col min="12" max="14" width="11.5703125" style="62" customWidth="1"/>
    <col min="15" max="15" width="13" style="62" customWidth="1"/>
    <col min="16" max="16" width="18.5703125" style="62" customWidth="1"/>
    <col min="17" max="17" width="14" style="62" customWidth="1"/>
    <col min="18" max="16384" width="9.140625" style="62"/>
  </cols>
  <sheetData>
    <row r="3" spans="1:17" ht="18.75" thickBot="1" x14ac:dyDescent="0.3"/>
    <row r="4" spans="1:17" ht="19.5" thickBot="1" x14ac:dyDescent="0.5">
      <c r="A4" s="133" t="s">
        <v>229</v>
      </c>
      <c r="B4" s="136">
        <f>COUNTIF(J5:J134,"در مرحله افتتاح حساب")</f>
        <v>0</v>
      </c>
      <c r="D4" s="298" t="s">
        <v>71</v>
      </c>
      <c r="E4" s="299" t="s">
        <v>222</v>
      </c>
      <c r="F4" s="299" t="s">
        <v>223</v>
      </c>
      <c r="G4" s="299" t="s">
        <v>224</v>
      </c>
      <c r="H4" s="299" t="s">
        <v>225</v>
      </c>
      <c r="I4" s="299" t="s">
        <v>9</v>
      </c>
      <c r="J4" s="299" t="s">
        <v>226</v>
      </c>
      <c r="K4" s="299" t="s">
        <v>0</v>
      </c>
      <c r="L4" s="300" t="str">
        <f>payesh!D19</f>
        <v>نام گروه‌یار</v>
      </c>
      <c r="M4" s="300" t="str">
        <f>payesh!D20</f>
        <v>نام خزانه‌دار</v>
      </c>
      <c r="N4" s="300" t="str">
        <f>payesh!D21</f>
        <v>نام منشی</v>
      </c>
      <c r="O4" s="299" t="s">
        <v>227</v>
      </c>
      <c r="P4" s="299" t="s">
        <v>204</v>
      </c>
      <c r="Q4" s="301" t="s">
        <v>228</v>
      </c>
    </row>
    <row r="5" spans="1:17" ht="18.75" thickBot="1" x14ac:dyDescent="0.45">
      <c r="A5" s="134" t="s">
        <v>230</v>
      </c>
      <c r="B5" s="137">
        <f>COUNTIF(J5:J134,"تشکیل شده")</f>
        <v>0</v>
      </c>
      <c r="D5" s="297">
        <f>SHG!B4</f>
        <v>1</v>
      </c>
      <c r="E5" s="288">
        <f>SHG!C4</f>
        <v>0</v>
      </c>
      <c r="F5" s="279">
        <f>SHG!D4</f>
        <v>0</v>
      </c>
      <c r="G5" s="279">
        <f>SHG!E4</f>
        <v>0</v>
      </c>
      <c r="H5" s="280">
        <f>payesh!E15</f>
        <v>0</v>
      </c>
      <c r="I5" s="279">
        <f>SHG!F4</f>
        <v>0</v>
      </c>
      <c r="J5" s="281"/>
      <c r="K5" s="279">
        <f>payesh!E22</f>
        <v>0</v>
      </c>
      <c r="L5" s="279">
        <f>SHG!P4</f>
        <v>0</v>
      </c>
      <c r="M5" s="279">
        <f>SHG!Q4</f>
        <v>0</v>
      </c>
      <c r="N5" s="279">
        <f>SHG!R4</f>
        <v>0</v>
      </c>
      <c r="O5" s="280">
        <f>SHG!N4</f>
        <v>0</v>
      </c>
      <c r="P5" s="279">
        <f>payesh!E62</f>
        <v>0</v>
      </c>
      <c r="Q5" s="282">
        <f>payesh!E82</f>
        <v>0</v>
      </c>
    </row>
    <row r="6" spans="1:17" ht="18.75" thickBot="1" x14ac:dyDescent="0.45">
      <c r="A6" s="133" t="s">
        <v>231</v>
      </c>
      <c r="B6" s="136">
        <f>COUNTIF(J5:J134,"اعتبارسنجی شده")</f>
        <v>0</v>
      </c>
      <c r="D6" s="289">
        <f>SHG!B5</f>
        <v>2</v>
      </c>
      <c r="E6" s="291">
        <f>SHG!C5</f>
        <v>0</v>
      </c>
      <c r="F6" s="292">
        <f>SHG!D5</f>
        <v>0</v>
      </c>
      <c r="G6" s="292">
        <f>SHG!E5</f>
        <v>0</v>
      </c>
      <c r="H6" s="293">
        <f>payesh!F15</f>
        <v>0</v>
      </c>
      <c r="I6" s="292">
        <f>SHG!F5</f>
        <v>0</v>
      </c>
      <c r="J6" s="294"/>
      <c r="K6" s="292">
        <f>payesh!F22</f>
        <v>0</v>
      </c>
      <c r="L6" s="292">
        <f>SHG!P5</f>
        <v>0</v>
      </c>
      <c r="M6" s="292">
        <f>SHG!Q5</f>
        <v>0</v>
      </c>
      <c r="N6" s="292">
        <f>SHG!R5</f>
        <v>0</v>
      </c>
      <c r="O6" s="293">
        <f>SHG!N5</f>
        <v>0</v>
      </c>
      <c r="P6" s="292">
        <f>payesh!F62</f>
        <v>0</v>
      </c>
      <c r="Q6" s="295">
        <f>payesh!F82</f>
        <v>0</v>
      </c>
    </row>
    <row r="7" spans="1:17" ht="18.75" thickBot="1" x14ac:dyDescent="0.45">
      <c r="A7" s="134" t="s">
        <v>232</v>
      </c>
      <c r="B7" s="137">
        <f>COUNTIF(J5:J134,"مراحل بانکی")</f>
        <v>0</v>
      </c>
      <c r="D7" s="296">
        <f>SHG!B6</f>
        <v>3</v>
      </c>
      <c r="E7" s="290">
        <f>SHG!C6</f>
        <v>0</v>
      </c>
      <c r="F7" s="284">
        <f>SHG!D6</f>
        <v>0</v>
      </c>
      <c r="G7" s="284">
        <f>SHG!E6</f>
        <v>0</v>
      </c>
      <c r="H7" s="285">
        <f>payesh!G15</f>
        <v>0</v>
      </c>
      <c r="I7" s="284">
        <f>SHG!F6</f>
        <v>0</v>
      </c>
      <c r="J7" s="286"/>
      <c r="K7" s="284">
        <f>payesh!G22</f>
        <v>0</v>
      </c>
      <c r="L7" s="284">
        <f>SHG!P6</f>
        <v>0</v>
      </c>
      <c r="M7" s="284">
        <f>SHG!Q6</f>
        <v>0</v>
      </c>
      <c r="N7" s="284">
        <f>SHG!R6</f>
        <v>0</v>
      </c>
      <c r="O7" s="285">
        <f>SHG!N6</f>
        <v>0</v>
      </c>
      <c r="P7" s="284">
        <f>payesh!G62</f>
        <v>0</v>
      </c>
      <c r="Q7" s="287">
        <f>payesh!G82</f>
        <v>0</v>
      </c>
    </row>
    <row r="8" spans="1:17" ht="18.75" thickBot="1" x14ac:dyDescent="0.45">
      <c r="A8" s="133" t="s">
        <v>233</v>
      </c>
      <c r="B8" s="136">
        <f>COUNTIF(J5:J134,"دریافت وام بانکی")</f>
        <v>0</v>
      </c>
      <c r="D8" s="289">
        <f>SHG!B7</f>
        <v>4</v>
      </c>
      <c r="E8" s="291">
        <f>SHG!C7</f>
        <v>0</v>
      </c>
      <c r="F8" s="292">
        <f>SHG!D7</f>
        <v>0</v>
      </c>
      <c r="G8" s="292">
        <f>SHG!E7</f>
        <v>0</v>
      </c>
      <c r="H8" s="293">
        <f>payesh!H15</f>
        <v>0</v>
      </c>
      <c r="I8" s="292">
        <f>SHG!F7</f>
        <v>0</v>
      </c>
      <c r="J8" s="294"/>
      <c r="K8" s="292">
        <f>payesh!H22</f>
        <v>0</v>
      </c>
      <c r="L8" s="292">
        <f>SHG!P7</f>
        <v>0</v>
      </c>
      <c r="M8" s="292">
        <f>SHG!Q7</f>
        <v>0</v>
      </c>
      <c r="N8" s="292">
        <f>SHG!R7</f>
        <v>0</v>
      </c>
      <c r="O8" s="293">
        <f>SHG!N7</f>
        <v>0</v>
      </c>
      <c r="P8" s="292">
        <f>payesh!H62</f>
        <v>0</v>
      </c>
      <c r="Q8" s="295">
        <f>payesh!H82</f>
        <v>0</v>
      </c>
    </row>
    <row r="9" spans="1:17" ht="18.75" thickBot="1" x14ac:dyDescent="0.45">
      <c r="A9" s="135" t="s">
        <v>106</v>
      </c>
      <c r="B9" s="132">
        <f>SUM(B4:B8)</f>
        <v>0</v>
      </c>
      <c r="D9" s="296">
        <f>SHG!B8</f>
        <v>5</v>
      </c>
      <c r="E9" s="290">
        <f>SHG!C8</f>
        <v>0</v>
      </c>
      <c r="F9" s="284">
        <f>SHG!D8</f>
        <v>0</v>
      </c>
      <c r="G9" s="284">
        <f>SHG!E8</f>
        <v>0</v>
      </c>
      <c r="H9" s="285">
        <f>payesh!I15</f>
        <v>0</v>
      </c>
      <c r="I9" s="284">
        <f>SHG!F8</f>
        <v>0</v>
      </c>
      <c r="J9" s="286"/>
      <c r="K9" s="284">
        <f>payesh!I22</f>
        <v>0</v>
      </c>
      <c r="L9" s="284">
        <f>SHG!P8</f>
        <v>0</v>
      </c>
      <c r="M9" s="284">
        <f>SHG!Q8</f>
        <v>0</v>
      </c>
      <c r="N9" s="284">
        <f>SHG!R8</f>
        <v>0</v>
      </c>
      <c r="O9" s="285">
        <f>SHG!N8</f>
        <v>0</v>
      </c>
      <c r="P9" s="284">
        <f>payesh!I62</f>
        <v>0</v>
      </c>
      <c r="Q9" s="287">
        <f>payesh!I82</f>
        <v>0</v>
      </c>
    </row>
    <row r="10" spans="1:17" ht="18.75" thickBot="1" x14ac:dyDescent="0.45">
      <c r="D10" s="289">
        <f>SHG!B9</f>
        <v>6</v>
      </c>
      <c r="E10" s="291">
        <f>SHG!C9</f>
        <v>0</v>
      </c>
      <c r="F10" s="292">
        <f>SHG!D9</f>
        <v>0</v>
      </c>
      <c r="G10" s="292">
        <f>SHG!E9</f>
        <v>0</v>
      </c>
      <c r="H10" s="293">
        <f>payesh!J15</f>
        <v>0</v>
      </c>
      <c r="I10" s="292">
        <f>SHG!F9</f>
        <v>0</v>
      </c>
      <c r="J10" s="294"/>
      <c r="K10" s="292">
        <f>payesh!J22</f>
        <v>0</v>
      </c>
      <c r="L10" s="292">
        <f>SHG!P9</f>
        <v>0</v>
      </c>
      <c r="M10" s="292">
        <f>SHG!Q9</f>
        <v>0</v>
      </c>
      <c r="N10" s="292">
        <f>SHG!R9</f>
        <v>0</v>
      </c>
      <c r="O10" s="293">
        <f>SHG!N9</f>
        <v>0</v>
      </c>
      <c r="P10" s="292">
        <f>payesh!J62</f>
        <v>0</v>
      </c>
      <c r="Q10" s="295">
        <f>payesh!J82</f>
        <v>0</v>
      </c>
    </row>
    <row r="11" spans="1:17" ht="18.75" thickBot="1" x14ac:dyDescent="0.45">
      <c r="D11" s="296">
        <f>SHG!B10</f>
        <v>7</v>
      </c>
      <c r="E11" s="290">
        <f>SHG!C10</f>
        <v>0</v>
      </c>
      <c r="F11" s="284">
        <f>SHG!D10</f>
        <v>0</v>
      </c>
      <c r="G11" s="284">
        <f>SHG!E10</f>
        <v>0</v>
      </c>
      <c r="H11" s="285">
        <f>payesh!K15</f>
        <v>0</v>
      </c>
      <c r="I11" s="284">
        <f>SHG!F10</f>
        <v>0</v>
      </c>
      <c r="J11" s="286"/>
      <c r="K11" s="284">
        <f>payesh!K22</f>
        <v>0</v>
      </c>
      <c r="L11" s="284">
        <f>SHG!P10</f>
        <v>0</v>
      </c>
      <c r="M11" s="284">
        <f>SHG!Q10</f>
        <v>0</v>
      </c>
      <c r="N11" s="284">
        <f>SHG!R10</f>
        <v>0</v>
      </c>
      <c r="O11" s="285">
        <f>SHG!N10</f>
        <v>0</v>
      </c>
      <c r="P11" s="284">
        <f>payesh!K62</f>
        <v>0</v>
      </c>
      <c r="Q11" s="287">
        <f>payesh!K82</f>
        <v>0</v>
      </c>
    </row>
    <row r="12" spans="1:17" ht="18.75" thickBot="1" x14ac:dyDescent="0.45">
      <c r="D12" s="289">
        <f>SHG!B11</f>
        <v>8</v>
      </c>
      <c r="E12" s="291">
        <f>SHG!C11</f>
        <v>0</v>
      </c>
      <c r="F12" s="292">
        <f>SHG!D11</f>
        <v>0</v>
      </c>
      <c r="G12" s="292">
        <f>SHG!E11</f>
        <v>0</v>
      </c>
      <c r="H12" s="293">
        <f>payesh!L15</f>
        <v>0</v>
      </c>
      <c r="I12" s="292">
        <f>SHG!F11</f>
        <v>0</v>
      </c>
      <c r="J12" s="294"/>
      <c r="K12" s="292">
        <f>payesh!L22</f>
        <v>0</v>
      </c>
      <c r="L12" s="292">
        <f>SHG!P11</f>
        <v>0</v>
      </c>
      <c r="M12" s="292">
        <f>SHG!Q11</f>
        <v>0</v>
      </c>
      <c r="N12" s="292">
        <f>SHG!R11</f>
        <v>0</v>
      </c>
      <c r="O12" s="293">
        <f>SHG!N11</f>
        <v>0</v>
      </c>
      <c r="P12" s="292">
        <f>payesh!L62</f>
        <v>0</v>
      </c>
      <c r="Q12" s="295">
        <f>payesh!L82</f>
        <v>0</v>
      </c>
    </row>
    <row r="13" spans="1:17" ht="18.75" thickBot="1" x14ac:dyDescent="0.45">
      <c r="D13" s="296">
        <f>SHG!B12</f>
        <v>9</v>
      </c>
      <c r="E13" s="290">
        <f>SHG!C12</f>
        <v>0</v>
      </c>
      <c r="F13" s="284">
        <f>SHG!D12</f>
        <v>0</v>
      </c>
      <c r="G13" s="284">
        <f>SHG!E12</f>
        <v>0</v>
      </c>
      <c r="H13" s="285">
        <f>payesh!M15</f>
        <v>0</v>
      </c>
      <c r="I13" s="284">
        <f>SHG!F12</f>
        <v>0</v>
      </c>
      <c r="J13" s="286"/>
      <c r="K13" s="284">
        <f>payesh!M22</f>
        <v>0</v>
      </c>
      <c r="L13" s="284">
        <f>SHG!P12</f>
        <v>0</v>
      </c>
      <c r="M13" s="284">
        <f>SHG!Q12</f>
        <v>0</v>
      </c>
      <c r="N13" s="284">
        <f>SHG!R12</f>
        <v>0</v>
      </c>
      <c r="O13" s="285">
        <f>SHG!N12</f>
        <v>0</v>
      </c>
      <c r="P13" s="284">
        <f>payesh!M62</f>
        <v>0</v>
      </c>
      <c r="Q13" s="287">
        <f>payesh!M82</f>
        <v>0</v>
      </c>
    </row>
    <row r="14" spans="1:17" ht="18.75" thickBot="1" x14ac:dyDescent="0.45">
      <c r="D14" s="289">
        <f>SHG!B13</f>
        <v>10</v>
      </c>
      <c r="E14" s="291">
        <f>SHG!C13</f>
        <v>0</v>
      </c>
      <c r="F14" s="292">
        <f>SHG!D13</f>
        <v>0</v>
      </c>
      <c r="G14" s="292">
        <f>SHG!E13</f>
        <v>0</v>
      </c>
      <c r="H14" s="293">
        <f>payesh!N15</f>
        <v>0</v>
      </c>
      <c r="I14" s="292">
        <f>SHG!F13</f>
        <v>0</v>
      </c>
      <c r="J14" s="294"/>
      <c r="K14" s="292">
        <f>payesh!N22</f>
        <v>0</v>
      </c>
      <c r="L14" s="292">
        <f>SHG!P13</f>
        <v>0</v>
      </c>
      <c r="M14" s="292">
        <f>SHG!Q13</f>
        <v>0</v>
      </c>
      <c r="N14" s="292">
        <f>SHG!R13</f>
        <v>0</v>
      </c>
      <c r="O14" s="293">
        <f>SHG!N13</f>
        <v>0</v>
      </c>
      <c r="P14" s="292">
        <f>payesh!N62</f>
        <v>0</v>
      </c>
      <c r="Q14" s="295">
        <f>payesh!N82</f>
        <v>0</v>
      </c>
    </row>
    <row r="15" spans="1:17" ht="18.75" thickBot="1" x14ac:dyDescent="0.45">
      <c r="D15" s="296">
        <f>SHG!B14</f>
        <v>11</v>
      </c>
      <c r="E15" s="290">
        <f>SHG!C14</f>
        <v>0</v>
      </c>
      <c r="F15" s="284">
        <f>SHG!D14</f>
        <v>0</v>
      </c>
      <c r="G15" s="284">
        <f>SHG!E14</f>
        <v>0</v>
      </c>
      <c r="H15" s="285">
        <f>payesh!O15</f>
        <v>0</v>
      </c>
      <c r="I15" s="284">
        <f>SHG!F14</f>
        <v>0</v>
      </c>
      <c r="J15" s="286"/>
      <c r="K15" s="284">
        <f>payesh!O22</f>
        <v>0</v>
      </c>
      <c r="L15" s="284">
        <f>SHG!P14</f>
        <v>0</v>
      </c>
      <c r="M15" s="284">
        <f>SHG!Q14</f>
        <v>0</v>
      </c>
      <c r="N15" s="284">
        <f>SHG!R14</f>
        <v>0</v>
      </c>
      <c r="O15" s="285">
        <f>SHG!N14</f>
        <v>0</v>
      </c>
      <c r="P15" s="284">
        <f>payesh!O62</f>
        <v>0</v>
      </c>
      <c r="Q15" s="287">
        <f>payesh!O82</f>
        <v>0</v>
      </c>
    </row>
    <row r="16" spans="1:17" ht="18.75" thickBot="1" x14ac:dyDescent="0.45">
      <c r="D16" s="289">
        <f>SHG!B15</f>
        <v>12</v>
      </c>
      <c r="E16" s="291">
        <f>SHG!C15</f>
        <v>0</v>
      </c>
      <c r="F16" s="292">
        <f>SHG!D15</f>
        <v>0</v>
      </c>
      <c r="G16" s="292">
        <f>SHG!E15</f>
        <v>0</v>
      </c>
      <c r="H16" s="293">
        <f>payesh!P15</f>
        <v>0</v>
      </c>
      <c r="I16" s="292">
        <f>SHG!F15</f>
        <v>0</v>
      </c>
      <c r="J16" s="294"/>
      <c r="K16" s="292">
        <f>payesh!P22</f>
        <v>0</v>
      </c>
      <c r="L16" s="292">
        <f>SHG!P15</f>
        <v>0</v>
      </c>
      <c r="M16" s="292">
        <f>SHG!Q15</f>
        <v>0</v>
      </c>
      <c r="N16" s="292">
        <f>SHG!R15</f>
        <v>0</v>
      </c>
      <c r="O16" s="293">
        <f>SHG!N15</f>
        <v>0</v>
      </c>
      <c r="P16" s="292">
        <f>payesh!P62</f>
        <v>0</v>
      </c>
      <c r="Q16" s="295">
        <f>payesh!P82</f>
        <v>0</v>
      </c>
    </row>
    <row r="17" spans="4:17" ht="18.75" thickBot="1" x14ac:dyDescent="0.45">
      <c r="D17" s="296">
        <f>SHG!B16</f>
        <v>13</v>
      </c>
      <c r="E17" s="290">
        <f>SHG!C16</f>
        <v>0</v>
      </c>
      <c r="F17" s="284">
        <f>SHG!D16</f>
        <v>0</v>
      </c>
      <c r="G17" s="284">
        <f>SHG!E16</f>
        <v>0</v>
      </c>
      <c r="H17" s="285">
        <f>payesh!Q15</f>
        <v>0</v>
      </c>
      <c r="I17" s="284">
        <f>SHG!F16</f>
        <v>0</v>
      </c>
      <c r="J17" s="286"/>
      <c r="K17" s="284">
        <f>payesh!Q22</f>
        <v>0</v>
      </c>
      <c r="L17" s="284">
        <f>SHG!P16</f>
        <v>0</v>
      </c>
      <c r="M17" s="284">
        <f>SHG!Q16</f>
        <v>0</v>
      </c>
      <c r="N17" s="284">
        <f>SHG!R16</f>
        <v>0</v>
      </c>
      <c r="O17" s="285">
        <f>SHG!N16</f>
        <v>0</v>
      </c>
      <c r="P17" s="284">
        <f>payesh!Q62</f>
        <v>0</v>
      </c>
      <c r="Q17" s="287">
        <f>payesh!Q82</f>
        <v>0</v>
      </c>
    </row>
    <row r="18" spans="4:17" ht="18.75" thickBot="1" x14ac:dyDescent="0.45">
      <c r="D18" s="289">
        <f>SHG!B17</f>
        <v>14</v>
      </c>
      <c r="E18" s="291">
        <f>SHG!C17</f>
        <v>0</v>
      </c>
      <c r="F18" s="292">
        <f>SHG!D17</f>
        <v>0</v>
      </c>
      <c r="G18" s="292">
        <f>SHG!E17</f>
        <v>0</v>
      </c>
      <c r="H18" s="293">
        <f>payesh!R15</f>
        <v>0</v>
      </c>
      <c r="I18" s="292">
        <f>SHG!F17</f>
        <v>0</v>
      </c>
      <c r="J18" s="294"/>
      <c r="K18" s="292">
        <f>payesh!R22</f>
        <v>0</v>
      </c>
      <c r="L18" s="292">
        <f>SHG!P17</f>
        <v>0</v>
      </c>
      <c r="M18" s="292">
        <f>SHG!Q17</f>
        <v>0</v>
      </c>
      <c r="N18" s="292">
        <f>SHG!R17</f>
        <v>0</v>
      </c>
      <c r="O18" s="293">
        <f>SHG!N17</f>
        <v>0</v>
      </c>
      <c r="P18" s="292">
        <f>payesh!R62</f>
        <v>0</v>
      </c>
      <c r="Q18" s="295">
        <f>payesh!R82</f>
        <v>0</v>
      </c>
    </row>
    <row r="19" spans="4:17" ht="18.75" thickBot="1" x14ac:dyDescent="0.45">
      <c r="D19" s="296">
        <f>SHG!B18</f>
        <v>15</v>
      </c>
      <c r="E19" s="290">
        <f>SHG!C18</f>
        <v>0</v>
      </c>
      <c r="F19" s="284">
        <f>SHG!D18</f>
        <v>0</v>
      </c>
      <c r="G19" s="284">
        <f>SHG!E18</f>
        <v>0</v>
      </c>
      <c r="H19" s="285">
        <f>payesh!S15</f>
        <v>0</v>
      </c>
      <c r="I19" s="284">
        <f>SHG!F18</f>
        <v>0</v>
      </c>
      <c r="J19" s="286"/>
      <c r="K19" s="284">
        <f>payesh!S22</f>
        <v>0</v>
      </c>
      <c r="L19" s="284">
        <f>SHG!P18</f>
        <v>0</v>
      </c>
      <c r="M19" s="284">
        <f>SHG!Q18</f>
        <v>0</v>
      </c>
      <c r="N19" s="284">
        <f>SHG!R18</f>
        <v>0</v>
      </c>
      <c r="O19" s="285">
        <f>SHG!N18</f>
        <v>0</v>
      </c>
      <c r="P19" s="284">
        <f>payesh!S62</f>
        <v>0</v>
      </c>
      <c r="Q19" s="287">
        <f>payesh!S82</f>
        <v>0</v>
      </c>
    </row>
    <row r="20" spans="4:17" ht="18.75" thickBot="1" x14ac:dyDescent="0.45">
      <c r="D20" s="289">
        <f>SHG!B19</f>
        <v>16</v>
      </c>
      <c r="E20" s="291">
        <f>SHG!C19</f>
        <v>0</v>
      </c>
      <c r="F20" s="292">
        <f>SHG!D19</f>
        <v>0</v>
      </c>
      <c r="G20" s="292">
        <f>SHG!E19</f>
        <v>0</v>
      </c>
      <c r="H20" s="293">
        <f>payesh!T15</f>
        <v>0</v>
      </c>
      <c r="I20" s="292">
        <f>SHG!F19</f>
        <v>0</v>
      </c>
      <c r="J20" s="294"/>
      <c r="K20" s="292">
        <f>payesh!T22</f>
        <v>0</v>
      </c>
      <c r="L20" s="292">
        <f>SHG!P19</f>
        <v>0</v>
      </c>
      <c r="M20" s="292">
        <f>SHG!Q19</f>
        <v>0</v>
      </c>
      <c r="N20" s="292">
        <f>SHG!R19</f>
        <v>0</v>
      </c>
      <c r="O20" s="293">
        <f>SHG!N19</f>
        <v>0</v>
      </c>
      <c r="P20" s="292">
        <f>payesh!T62</f>
        <v>0</v>
      </c>
      <c r="Q20" s="295">
        <f>payesh!T82</f>
        <v>0</v>
      </c>
    </row>
    <row r="21" spans="4:17" ht="18.75" thickBot="1" x14ac:dyDescent="0.45">
      <c r="D21" s="296">
        <f>SHG!B20</f>
        <v>17</v>
      </c>
      <c r="E21" s="290">
        <f>SHG!C20</f>
        <v>0</v>
      </c>
      <c r="F21" s="284">
        <f>SHG!D20</f>
        <v>0</v>
      </c>
      <c r="G21" s="284">
        <f>SHG!E20</f>
        <v>0</v>
      </c>
      <c r="H21" s="285">
        <f>payesh!U15</f>
        <v>0</v>
      </c>
      <c r="I21" s="284">
        <f>SHG!F20</f>
        <v>0</v>
      </c>
      <c r="J21" s="286"/>
      <c r="K21" s="284">
        <f>payesh!U22</f>
        <v>0</v>
      </c>
      <c r="L21" s="284">
        <f>SHG!P20</f>
        <v>0</v>
      </c>
      <c r="M21" s="284">
        <f>SHG!Q20</f>
        <v>0</v>
      </c>
      <c r="N21" s="284">
        <f>SHG!R20</f>
        <v>0</v>
      </c>
      <c r="O21" s="285">
        <f>SHG!N20</f>
        <v>0</v>
      </c>
      <c r="P21" s="284">
        <f>payesh!U62</f>
        <v>0</v>
      </c>
      <c r="Q21" s="287">
        <f>payesh!U82</f>
        <v>0</v>
      </c>
    </row>
    <row r="22" spans="4:17" ht="18.75" thickBot="1" x14ac:dyDescent="0.45">
      <c r="D22" s="289">
        <f>SHG!B21</f>
        <v>18</v>
      </c>
      <c r="E22" s="291">
        <f>SHG!C21</f>
        <v>0</v>
      </c>
      <c r="F22" s="292">
        <f>SHG!D21</f>
        <v>0</v>
      </c>
      <c r="G22" s="292">
        <f>SHG!E21</f>
        <v>0</v>
      </c>
      <c r="H22" s="293">
        <f>payesh!V15</f>
        <v>0</v>
      </c>
      <c r="I22" s="292">
        <f>SHG!F21</f>
        <v>0</v>
      </c>
      <c r="J22" s="294"/>
      <c r="K22" s="292">
        <f>payesh!V22</f>
        <v>0</v>
      </c>
      <c r="L22" s="292">
        <f>SHG!P21</f>
        <v>0</v>
      </c>
      <c r="M22" s="292">
        <f>SHG!Q21</f>
        <v>0</v>
      </c>
      <c r="N22" s="292">
        <f>SHG!R21</f>
        <v>0</v>
      </c>
      <c r="O22" s="293">
        <f>SHG!N21</f>
        <v>0</v>
      </c>
      <c r="P22" s="292">
        <f>payesh!V62</f>
        <v>0</v>
      </c>
      <c r="Q22" s="295">
        <f>payesh!V82</f>
        <v>0</v>
      </c>
    </row>
    <row r="23" spans="4:17" ht="18.75" thickBot="1" x14ac:dyDescent="0.45">
      <c r="D23" s="296">
        <f>SHG!B22</f>
        <v>19</v>
      </c>
      <c r="E23" s="290">
        <f>SHG!C22</f>
        <v>0</v>
      </c>
      <c r="F23" s="284">
        <f>SHG!D22</f>
        <v>0</v>
      </c>
      <c r="G23" s="284">
        <f>SHG!E22</f>
        <v>0</v>
      </c>
      <c r="H23" s="285">
        <f>payesh!W15</f>
        <v>0</v>
      </c>
      <c r="I23" s="284">
        <f>SHG!F22</f>
        <v>0</v>
      </c>
      <c r="J23" s="286"/>
      <c r="K23" s="284">
        <f>payesh!W22</f>
        <v>0</v>
      </c>
      <c r="L23" s="284">
        <f>SHG!P22</f>
        <v>0</v>
      </c>
      <c r="M23" s="284">
        <f>SHG!Q22</f>
        <v>0</v>
      </c>
      <c r="N23" s="284">
        <f>SHG!R22</f>
        <v>0</v>
      </c>
      <c r="O23" s="285">
        <f>SHG!N22</f>
        <v>0</v>
      </c>
      <c r="P23" s="284">
        <f>payesh!W62</f>
        <v>0</v>
      </c>
      <c r="Q23" s="287">
        <f>payesh!W82</f>
        <v>0</v>
      </c>
    </row>
    <row r="24" spans="4:17" ht="18.75" thickBot="1" x14ac:dyDescent="0.45">
      <c r="D24" s="289">
        <f>SHG!B23</f>
        <v>20</v>
      </c>
      <c r="E24" s="291">
        <f>SHG!C23</f>
        <v>0</v>
      </c>
      <c r="F24" s="292">
        <f>SHG!D23</f>
        <v>0</v>
      </c>
      <c r="G24" s="292">
        <f>SHG!E23</f>
        <v>0</v>
      </c>
      <c r="H24" s="293">
        <f>payesh!X15</f>
        <v>0</v>
      </c>
      <c r="I24" s="292">
        <f>SHG!F23</f>
        <v>0</v>
      </c>
      <c r="J24" s="294"/>
      <c r="K24" s="292">
        <f>payesh!X22</f>
        <v>0</v>
      </c>
      <c r="L24" s="292">
        <f>SHG!P23</f>
        <v>0</v>
      </c>
      <c r="M24" s="292">
        <f>SHG!Q23</f>
        <v>0</v>
      </c>
      <c r="N24" s="292">
        <f>SHG!R23</f>
        <v>0</v>
      </c>
      <c r="O24" s="293">
        <f>SHG!N23</f>
        <v>0</v>
      </c>
      <c r="P24" s="292">
        <f>payesh!X62</f>
        <v>0</v>
      </c>
      <c r="Q24" s="295">
        <f>payesh!X82</f>
        <v>0</v>
      </c>
    </row>
    <row r="25" spans="4:17" ht="18.75" thickBot="1" x14ac:dyDescent="0.45">
      <c r="D25" s="296">
        <f>SHG!B24</f>
        <v>21</v>
      </c>
      <c r="E25" s="290">
        <f>SHG!C24</f>
        <v>0</v>
      </c>
      <c r="F25" s="284">
        <f>SHG!D24</f>
        <v>0</v>
      </c>
      <c r="G25" s="284">
        <f>SHG!E24</f>
        <v>0</v>
      </c>
      <c r="H25" s="285">
        <f>payesh!Y15</f>
        <v>0</v>
      </c>
      <c r="I25" s="284">
        <f>SHG!F24</f>
        <v>0</v>
      </c>
      <c r="J25" s="286"/>
      <c r="K25" s="284">
        <f>payesh!Y22</f>
        <v>0</v>
      </c>
      <c r="L25" s="284">
        <f>SHG!P24</f>
        <v>0</v>
      </c>
      <c r="M25" s="284">
        <f>SHG!Q24</f>
        <v>0</v>
      </c>
      <c r="N25" s="284">
        <f>SHG!R24</f>
        <v>0</v>
      </c>
      <c r="O25" s="285">
        <f>SHG!N24</f>
        <v>0</v>
      </c>
      <c r="P25" s="284">
        <f>payesh!Y62</f>
        <v>0</v>
      </c>
      <c r="Q25" s="287">
        <f>payesh!Y82</f>
        <v>0</v>
      </c>
    </row>
    <row r="26" spans="4:17" ht="18.75" thickBot="1" x14ac:dyDescent="0.45">
      <c r="D26" s="289">
        <f>SHG!B25</f>
        <v>22</v>
      </c>
      <c r="E26" s="291">
        <f>SHG!C25</f>
        <v>0</v>
      </c>
      <c r="F26" s="292">
        <f>SHG!D25</f>
        <v>0</v>
      </c>
      <c r="G26" s="292">
        <f>SHG!E25</f>
        <v>0</v>
      </c>
      <c r="H26" s="293">
        <f>payesh!Z15</f>
        <v>0</v>
      </c>
      <c r="I26" s="292">
        <f>SHG!F25</f>
        <v>0</v>
      </c>
      <c r="J26" s="294"/>
      <c r="K26" s="292">
        <f>payesh!Z22</f>
        <v>0</v>
      </c>
      <c r="L26" s="292">
        <f>SHG!P25</f>
        <v>0</v>
      </c>
      <c r="M26" s="292">
        <f>SHG!Q25</f>
        <v>0</v>
      </c>
      <c r="N26" s="292">
        <f>SHG!R25</f>
        <v>0</v>
      </c>
      <c r="O26" s="293">
        <f>SHG!N25</f>
        <v>0</v>
      </c>
      <c r="P26" s="292">
        <f>payesh!Z62</f>
        <v>0</v>
      </c>
      <c r="Q26" s="295">
        <f>payesh!Z82</f>
        <v>0</v>
      </c>
    </row>
    <row r="27" spans="4:17" ht="18.75" thickBot="1" x14ac:dyDescent="0.45">
      <c r="D27" s="296">
        <f>SHG!B26</f>
        <v>23</v>
      </c>
      <c r="E27" s="290">
        <f>SHG!C26</f>
        <v>0</v>
      </c>
      <c r="F27" s="284">
        <f>SHG!D26</f>
        <v>0</v>
      </c>
      <c r="G27" s="284">
        <f>SHG!E26</f>
        <v>0</v>
      </c>
      <c r="H27" s="285">
        <f>payesh!AA15</f>
        <v>0</v>
      </c>
      <c r="I27" s="284">
        <f>SHG!F26</f>
        <v>0</v>
      </c>
      <c r="J27" s="286"/>
      <c r="K27" s="284">
        <f>payesh!AA22</f>
        <v>0</v>
      </c>
      <c r="L27" s="284">
        <f>SHG!P26</f>
        <v>0</v>
      </c>
      <c r="M27" s="284">
        <f>SHG!Q26</f>
        <v>0</v>
      </c>
      <c r="N27" s="284">
        <f>SHG!R26</f>
        <v>0</v>
      </c>
      <c r="O27" s="285">
        <f>SHG!N26</f>
        <v>0</v>
      </c>
      <c r="P27" s="284">
        <f>payesh!AA62</f>
        <v>0</v>
      </c>
      <c r="Q27" s="287">
        <f>payesh!AA82</f>
        <v>0</v>
      </c>
    </row>
    <row r="28" spans="4:17" ht="18.75" thickBot="1" x14ac:dyDescent="0.45">
      <c r="D28" s="289">
        <f>SHG!B27</f>
        <v>24</v>
      </c>
      <c r="E28" s="291">
        <f>SHG!C27</f>
        <v>0</v>
      </c>
      <c r="F28" s="292">
        <f>SHG!D27</f>
        <v>0</v>
      </c>
      <c r="G28" s="292">
        <f>SHG!E27</f>
        <v>0</v>
      </c>
      <c r="H28" s="293">
        <f>payesh!AB15</f>
        <v>0</v>
      </c>
      <c r="I28" s="292">
        <f>SHG!F27</f>
        <v>0</v>
      </c>
      <c r="J28" s="294"/>
      <c r="K28" s="292">
        <f>payesh!AB22</f>
        <v>0</v>
      </c>
      <c r="L28" s="292">
        <f>SHG!P27</f>
        <v>0</v>
      </c>
      <c r="M28" s="292">
        <f>SHG!Q27</f>
        <v>0</v>
      </c>
      <c r="N28" s="292">
        <f>SHG!R27</f>
        <v>0</v>
      </c>
      <c r="O28" s="293">
        <f>SHG!N27</f>
        <v>0</v>
      </c>
      <c r="P28" s="292">
        <f>payesh!AB62</f>
        <v>0</v>
      </c>
      <c r="Q28" s="295">
        <f>payesh!AB82</f>
        <v>0</v>
      </c>
    </row>
    <row r="29" spans="4:17" ht="18.75" thickBot="1" x14ac:dyDescent="0.45">
      <c r="D29" s="296">
        <f>SHG!B28</f>
        <v>25</v>
      </c>
      <c r="E29" s="290">
        <f>SHG!C28</f>
        <v>0</v>
      </c>
      <c r="F29" s="284">
        <f>SHG!D28</f>
        <v>0</v>
      </c>
      <c r="G29" s="284">
        <f>SHG!E28</f>
        <v>0</v>
      </c>
      <c r="H29" s="285">
        <f>payesh!AC15</f>
        <v>0</v>
      </c>
      <c r="I29" s="284">
        <f>SHG!F28</f>
        <v>0</v>
      </c>
      <c r="J29" s="286"/>
      <c r="K29" s="284">
        <f>payesh!AC22</f>
        <v>0</v>
      </c>
      <c r="L29" s="284">
        <f>SHG!P28</f>
        <v>0</v>
      </c>
      <c r="M29" s="284">
        <f>SHG!Q28</f>
        <v>0</v>
      </c>
      <c r="N29" s="284">
        <f>SHG!R28</f>
        <v>0</v>
      </c>
      <c r="O29" s="285">
        <f>SHG!N28</f>
        <v>0</v>
      </c>
      <c r="P29" s="284">
        <f>payesh!AC62</f>
        <v>0</v>
      </c>
      <c r="Q29" s="287">
        <f>payesh!AC82</f>
        <v>0</v>
      </c>
    </row>
    <row r="30" spans="4:17" ht="18.75" thickBot="1" x14ac:dyDescent="0.45">
      <c r="D30" s="289">
        <f>SHG!B29</f>
        <v>26</v>
      </c>
      <c r="E30" s="291">
        <f>SHG!C29</f>
        <v>0</v>
      </c>
      <c r="F30" s="292">
        <f>SHG!D29</f>
        <v>0</v>
      </c>
      <c r="G30" s="292">
        <f>SHG!E29</f>
        <v>0</v>
      </c>
      <c r="H30" s="293">
        <f>payesh!AD15</f>
        <v>0</v>
      </c>
      <c r="I30" s="292">
        <f>SHG!F29</f>
        <v>0</v>
      </c>
      <c r="J30" s="294"/>
      <c r="K30" s="292">
        <f>payesh!AD22</f>
        <v>0</v>
      </c>
      <c r="L30" s="292">
        <f>SHG!P29</f>
        <v>0</v>
      </c>
      <c r="M30" s="292">
        <f>SHG!Q29</f>
        <v>0</v>
      </c>
      <c r="N30" s="292">
        <f>SHG!R29</f>
        <v>0</v>
      </c>
      <c r="O30" s="293">
        <f>SHG!N29</f>
        <v>0</v>
      </c>
      <c r="P30" s="292">
        <f>payesh!AD62</f>
        <v>0</v>
      </c>
      <c r="Q30" s="295">
        <f>payesh!AD82</f>
        <v>0</v>
      </c>
    </row>
    <row r="31" spans="4:17" ht="18.75" thickBot="1" x14ac:dyDescent="0.45">
      <c r="D31" s="296">
        <f>SHG!B30</f>
        <v>27</v>
      </c>
      <c r="E31" s="290">
        <f>SHG!C30</f>
        <v>0</v>
      </c>
      <c r="F31" s="284">
        <f>SHG!D30</f>
        <v>0</v>
      </c>
      <c r="G31" s="284">
        <f>SHG!E30</f>
        <v>0</v>
      </c>
      <c r="H31" s="285">
        <f>payesh!AE15</f>
        <v>0</v>
      </c>
      <c r="I31" s="284">
        <f>SHG!F30</f>
        <v>0</v>
      </c>
      <c r="J31" s="286"/>
      <c r="K31" s="284">
        <f>payesh!AE22</f>
        <v>0</v>
      </c>
      <c r="L31" s="284">
        <f>SHG!P30</f>
        <v>0</v>
      </c>
      <c r="M31" s="284">
        <f>SHG!Q30</f>
        <v>0</v>
      </c>
      <c r="N31" s="284">
        <f>SHG!R30</f>
        <v>0</v>
      </c>
      <c r="O31" s="285">
        <f>SHG!N30</f>
        <v>0</v>
      </c>
      <c r="P31" s="284">
        <f>payesh!AE62</f>
        <v>0</v>
      </c>
      <c r="Q31" s="287">
        <f>payesh!AE82</f>
        <v>0</v>
      </c>
    </row>
    <row r="32" spans="4:17" ht="18.75" thickBot="1" x14ac:dyDescent="0.45">
      <c r="D32" s="289">
        <f>SHG!B31</f>
        <v>28</v>
      </c>
      <c r="E32" s="291">
        <f>SHG!C31</f>
        <v>0</v>
      </c>
      <c r="F32" s="292">
        <f>SHG!D31</f>
        <v>0</v>
      </c>
      <c r="G32" s="292">
        <f>SHG!E31</f>
        <v>0</v>
      </c>
      <c r="H32" s="293">
        <f>payesh!AF15</f>
        <v>0</v>
      </c>
      <c r="I32" s="292">
        <f>SHG!F31</f>
        <v>0</v>
      </c>
      <c r="J32" s="294"/>
      <c r="K32" s="292">
        <f>payesh!AF22</f>
        <v>0</v>
      </c>
      <c r="L32" s="292">
        <f>SHG!P31</f>
        <v>0</v>
      </c>
      <c r="M32" s="292">
        <f>SHG!Q31</f>
        <v>0</v>
      </c>
      <c r="N32" s="292">
        <f>SHG!R31</f>
        <v>0</v>
      </c>
      <c r="O32" s="293">
        <f>SHG!N31</f>
        <v>0</v>
      </c>
      <c r="P32" s="292">
        <f>payesh!AF62</f>
        <v>0</v>
      </c>
      <c r="Q32" s="295">
        <f>payesh!AF82</f>
        <v>0</v>
      </c>
    </row>
    <row r="33" spans="4:17" ht="18.75" thickBot="1" x14ac:dyDescent="0.45">
      <c r="D33" s="296">
        <f>SHG!B32</f>
        <v>29</v>
      </c>
      <c r="E33" s="290">
        <f>SHG!C32</f>
        <v>0</v>
      </c>
      <c r="F33" s="284">
        <f>SHG!D32</f>
        <v>0</v>
      </c>
      <c r="G33" s="284">
        <f>SHG!E32</f>
        <v>0</v>
      </c>
      <c r="H33" s="285">
        <f>payesh!AG15</f>
        <v>0</v>
      </c>
      <c r="I33" s="284">
        <f>SHG!F32</f>
        <v>0</v>
      </c>
      <c r="J33" s="286"/>
      <c r="K33" s="284">
        <f>payesh!AG22</f>
        <v>0</v>
      </c>
      <c r="L33" s="284">
        <f>SHG!P32</f>
        <v>0</v>
      </c>
      <c r="M33" s="284">
        <f>SHG!Q32</f>
        <v>0</v>
      </c>
      <c r="N33" s="284">
        <f>SHG!R32</f>
        <v>0</v>
      </c>
      <c r="O33" s="285">
        <f>SHG!N32</f>
        <v>0</v>
      </c>
      <c r="P33" s="284">
        <f>payesh!AG62</f>
        <v>0</v>
      </c>
      <c r="Q33" s="287">
        <f>payesh!AG82</f>
        <v>0</v>
      </c>
    </row>
    <row r="34" spans="4:17" ht="18.75" thickBot="1" x14ac:dyDescent="0.45">
      <c r="D34" s="289">
        <f>SHG!B33</f>
        <v>30</v>
      </c>
      <c r="E34" s="291">
        <f>SHG!C33</f>
        <v>0</v>
      </c>
      <c r="F34" s="292">
        <f>SHG!D33</f>
        <v>0</v>
      </c>
      <c r="G34" s="292">
        <f>SHG!E33</f>
        <v>0</v>
      </c>
      <c r="H34" s="293">
        <f>payesh!AH15</f>
        <v>0</v>
      </c>
      <c r="I34" s="292">
        <f>SHG!F33</f>
        <v>0</v>
      </c>
      <c r="J34" s="294"/>
      <c r="K34" s="292">
        <f>payesh!AH22</f>
        <v>0</v>
      </c>
      <c r="L34" s="292">
        <f>SHG!P33</f>
        <v>0</v>
      </c>
      <c r="M34" s="292">
        <f>SHG!Q33</f>
        <v>0</v>
      </c>
      <c r="N34" s="292">
        <f>SHG!R33</f>
        <v>0</v>
      </c>
      <c r="O34" s="293">
        <f>SHG!N33</f>
        <v>0</v>
      </c>
      <c r="P34" s="292">
        <f>payesh!AH62</f>
        <v>0</v>
      </c>
      <c r="Q34" s="295">
        <f>payesh!AH82</f>
        <v>0</v>
      </c>
    </row>
    <row r="35" spans="4:17" ht="18.75" thickBot="1" x14ac:dyDescent="0.45">
      <c r="D35" s="296" t="e">
        <f>SHG!B34</f>
        <v>#REF!</v>
      </c>
      <c r="E35" s="290" t="e">
        <f>SHG!C34</f>
        <v>#REF!</v>
      </c>
      <c r="F35" s="284" t="e">
        <f>SHG!D34</f>
        <v>#REF!</v>
      </c>
      <c r="G35" s="284" t="e">
        <f>SHG!E34</f>
        <v>#REF!</v>
      </c>
      <c r="H35" s="285" t="e">
        <f>payesh!#REF!</f>
        <v>#REF!</v>
      </c>
      <c r="I35" s="284" t="e">
        <f>SHG!F34</f>
        <v>#REF!</v>
      </c>
      <c r="J35" s="286"/>
      <c r="K35" s="284" t="e">
        <f>payesh!#REF!</f>
        <v>#REF!</v>
      </c>
      <c r="L35" s="284" t="e">
        <f>SHG!P34</f>
        <v>#REF!</v>
      </c>
      <c r="M35" s="284" t="e">
        <f>SHG!Q34</f>
        <v>#REF!</v>
      </c>
      <c r="N35" s="284" t="e">
        <f>SHG!R34</f>
        <v>#REF!</v>
      </c>
      <c r="O35" s="285" t="e">
        <f>SHG!N34</f>
        <v>#REF!</v>
      </c>
      <c r="P35" s="284" t="e">
        <f>payesh!#REF!</f>
        <v>#REF!</v>
      </c>
      <c r="Q35" s="287" t="e">
        <f>payesh!#REF!</f>
        <v>#REF!</v>
      </c>
    </row>
    <row r="36" spans="4:17" ht="18.75" thickBot="1" x14ac:dyDescent="0.45">
      <c r="D36" s="289" t="e">
        <f>SHG!B35</f>
        <v>#REF!</v>
      </c>
      <c r="E36" s="291" t="e">
        <f>SHG!C35</f>
        <v>#REF!</v>
      </c>
      <c r="F36" s="292" t="e">
        <f>SHG!D35</f>
        <v>#REF!</v>
      </c>
      <c r="G36" s="292" t="e">
        <f>SHG!E35</f>
        <v>#REF!</v>
      </c>
      <c r="H36" s="293" t="e">
        <f>payesh!#REF!</f>
        <v>#REF!</v>
      </c>
      <c r="I36" s="292" t="e">
        <f>SHG!F35</f>
        <v>#REF!</v>
      </c>
      <c r="J36" s="294"/>
      <c r="K36" s="292" t="e">
        <f>payesh!#REF!</f>
        <v>#REF!</v>
      </c>
      <c r="L36" s="292" t="e">
        <f>SHG!P35</f>
        <v>#REF!</v>
      </c>
      <c r="M36" s="292" t="e">
        <f>SHG!Q35</f>
        <v>#REF!</v>
      </c>
      <c r="N36" s="292" t="e">
        <f>SHG!R35</f>
        <v>#REF!</v>
      </c>
      <c r="O36" s="293" t="e">
        <f>SHG!N35</f>
        <v>#REF!</v>
      </c>
      <c r="P36" s="292" t="e">
        <f>payesh!#REF!</f>
        <v>#REF!</v>
      </c>
      <c r="Q36" s="295" t="e">
        <f>payesh!#REF!</f>
        <v>#REF!</v>
      </c>
    </row>
    <row r="37" spans="4:17" ht="18.75" thickBot="1" x14ac:dyDescent="0.45">
      <c r="D37" s="296" t="e">
        <f>SHG!B36</f>
        <v>#REF!</v>
      </c>
      <c r="E37" s="290" t="e">
        <f>SHG!C36</f>
        <v>#REF!</v>
      </c>
      <c r="F37" s="284" t="e">
        <f>SHG!D36</f>
        <v>#REF!</v>
      </c>
      <c r="G37" s="284" t="e">
        <f>SHG!E36</f>
        <v>#REF!</v>
      </c>
      <c r="H37" s="285" t="e">
        <f>payesh!#REF!</f>
        <v>#REF!</v>
      </c>
      <c r="I37" s="284" t="e">
        <f>SHG!F36</f>
        <v>#REF!</v>
      </c>
      <c r="J37" s="286"/>
      <c r="K37" s="284" t="e">
        <f>payesh!#REF!</f>
        <v>#REF!</v>
      </c>
      <c r="L37" s="284" t="e">
        <f>SHG!P36</f>
        <v>#REF!</v>
      </c>
      <c r="M37" s="284" t="e">
        <f>SHG!Q36</f>
        <v>#REF!</v>
      </c>
      <c r="N37" s="284" t="e">
        <f>SHG!R36</f>
        <v>#REF!</v>
      </c>
      <c r="O37" s="285" t="e">
        <f>SHG!N36</f>
        <v>#REF!</v>
      </c>
      <c r="P37" s="284" t="e">
        <f>payesh!#REF!</f>
        <v>#REF!</v>
      </c>
      <c r="Q37" s="287" t="e">
        <f>payesh!#REF!</f>
        <v>#REF!</v>
      </c>
    </row>
    <row r="38" spans="4:17" ht="18.75" thickBot="1" x14ac:dyDescent="0.45">
      <c r="D38" s="289" t="e">
        <f>SHG!B37</f>
        <v>#REF!</v>
      </c>
      <c r="E38" s="291" t="e">
        <f>SHG!C37</f>
        <v>#REF!</v>
      </c>
      <c r="F38" s="292" t="e">
        <f>SHG!D37</f>
        <v>#REF!</v>
      </c>
      <c r="G38" s="292" t="e">
        <f>SHG!E37</f>
        <v>#REF!</v>
      </c>
      <c r="H38" s="293" t="e">
        <f>payesh!#REF!</f>
        <v>#REF!</v>
      </c>
      <c r="I38" s="292" t="e">
        <f>SHG!F37</f>
        <v>#REF!</v>
      </c>
      <c r="J38" s="294"/>
      <c r="K38" s="292" t="e">
        <f>payesh!#REF!</f>
        <v>#REF!</v>
      </c>
      <c r="L38" s="292" t="e">
        <f>SHG!P37</f>
        <v>#REF!</v>
      </c>
      <c r="M38" s="292" t="e">
        <f>SHG!Q37</f>
        <v>#REF!</v>
      </c>
      <c r="N38" s="292" t="e">
        <f>SHG!R37</f>
        <v>#REF!</v>
      </c>
      <c r="O38" s="293" t="e">
        <f>SHG!N37</f>
        <v>#REF!</v>
      </c>
      <c r="P38" s="292" t="e">
        <f>payesh!#REF!</f>
        <v>#REF!</v>
      </c>
      <c r="Q38" s="295" t="e">
        <f>payesh!#REF!</f>
        <v>#REF!</v>
      </c>
    </row>
    <row r="39" spans="4:17" ht="18.75" thickBot="1" x14ac:dyDescent="0.45">
      <c r="D39" s="296" t="e">
        <f>SHG!B38</f>
        <v>#REF!</v>
      </c>
      <c r="E39" s="290" t="e">
        <f>SHG!C38</f>
        <v>#REF!</v>
      </c>
      <c r="F39" s="284" t="e">
        <f>SHG!D38</f>
        <v>#REF!</v>
      </c>
      <c r="G39" s="284" t="e">
        <f>SHG!E38</f>
        <v>#REF!</v>
      </c>
      <c r="H39" s="285" t="e">
        <f>payesh!#REF!</f>
        <v>#REF!</v>
      </c>
      <c r="I39" s="284" t="e">
        <f>SHG!F38</f>
        <v>#REF!</v>
      </c>
      <c r="J39" s="286"/>
      <c r="K39" s="284" t="e">
        <f>payesh!#REF!</f>
        <v>#REF!</v>
      </c>
      <c r="L39" s="284" t="e">
        <f>SHG!P38</f>
        <v>#REF!</v>
      </c>
      <c r="M39" s="284" t="e">
        <f>SHG!Q38</f>
        <v>#REF!</v>
      </c>
      <c r="N39" s="284" t="e">
        <f>SHG!R38</f>
        <v>#REF!</v>
      </c>
      <c r="O39" s="285" t="e">
        <f>SHG!N38</f>
        <v>#REF!</v>
      </c>
      <c r="P39" s="284" t="e">
        <f>payesh!#REF!</f>
        <v>#REF!</v>
      </c>
      <c r="Q39" s="287" t="e">
        <f>payesh!#REF!</f>
        <v>#REF!</v>
      </c>
    </row>
    <row r="40" spans="4:17" ht="18.75" thickBot="1" x14ac:dyDescent="0.45">
      <c r="D40" s="289" t="e">
        <f>SHG!B39</f>
        <v>#REF!</v>
      </c>
      <c r="E40" s="291" t="e">
        <f>SHG!C39</f>
        <v>#REF!</v>
      </c>
      <c r="F40" s="292" t="e">
        <f>SHG!D39</f>
        <v>#REF!</v>
      </c>
      <c r="G40" s="292" t="e">
        <f>SHG!E39</f>
        <v>#REF!</v>
      </c>
      <c r="H40" s="293" t="e">
        <f>payesh!#REF!</f>
        <v>#REF!</v>
      </c>
      <c r="I40" s="292" t="e">
        <f>SHG!F39</f>
        <v>#REF!</v>
      </c>
      <c r="J40" s="294"/>
      <c r="K40" s="292" t="e">
        <f>payesh!#REF!</f>
        <v>#REF!</v>
      </c>
      <c r="L40" s="292" t="e">
        <f>SHG!P39</f>
        <v>#REF!</v>
      </c>
      <c r="M40" s="292" t="e">
        <f>SHG!Q39</f>
        <v>#REF!</v>
      </c>
      <c r="N40" s="292" t="e">
        <f>SHG!R39</f>
        <v>#REF!</v>
      </c>
      <c r="O40" s="293" t="e">
        <f>SHG!N39</f>
        <v>#REF!</v>
      </c>
      <c r="P40" s="292" t="e">
        <f>payesh!#REF!</f>
        <v>#REF!</v>
      </c>
      <c r="Q40" s="295" t="e">
        <f>payesh!#REF!</f>
        <v>#REF!</v>
      </c>
    </row>
    <row r="41" spans="4:17" ht="18.75" thickBot="1" x14ac:dyDescent="0.45">
      <c r="D41" s="296" t="e">
        <f>SHG!B40</f>
        <v>#REF!</v>
      </c>
      <c r="E41" s="290" t="e">
        <f>SHG!C40</f>
        <v>#REF!</v>
      </c>
      <c r="F41" s="284" t="e">
        <f>SHG!D40</f>
        <v>#REF!</v>
      </c>
      <c r="G41" s="284" t="e">
        <f>SHG!E40</f>
        <v>#REF!</v>
      </c>
      <c r="H41" s="285" t="e">
        <f>payesh!#REF!</f>
        <v>#REF!</v>
      </c>
      <c r="I41" s="284" t="e">
        <f>SHG!F40</f>
        <v>#REF!</v>
      </c>
      <c r="J41" s="286"/>
      <c r="K41" s="284" t="e">
        <f>payesh!#REF!</f>
        <v>#REF!</v>
      </c>
      <c r="L41" s="284" t="e">
        <f>SHG!P40</f>
        <v>#REF!</v>
      </c>
      <c r="M41" s="284" t="e">
        <f>SHG!Q40</f>
        <v>#REF!</v>
      </c>
      <c r="N41" s="284" t="e">
        <f>SHG!R40</f>
        <v>#REF!</v>
      </c>
      <c r="O41" s="285" t="e">
        <f>SHG!N40</f>
        <v>#REF!</v>
      </c>
      <c r="P41" s="284" t="e">
        <f>payesh!#REF!</f>
        <v>#REF!</v>
      </c>
      <c r="Q41" s="287" t="e">
        <f>payesh!#REF!</f>
        <v>#REF!</v>
      </c>
    </row>
    <row r="42" spans="4:17" ht="18.75" thickBot="1" x14ac:dyDescent="0.45">
      <c r="D42" s="289" t="e">
        <f>SHG!B41</f>
        <v>#REF!</v>
      </c>
      <c r="E42" s="291" t="e">
        <f>SHG!C41</f>
        <v>#REF!</v>
      </c>
      <c r="F42" s="292" t="e">
        <f>SHG!D41</f>
        <v>#REF!</v>
      </c>
      <c r="G42" s="292" t="e">
        <f>SHG!E41</f>
        <v>#REF!</v>
      </c>
      <c r="H42" s="293" t="e">
        <f>payesh!#REF!</f>
        <v>#REF!</v>
      </c>
      <c r="I42" s="292" t="e">
        <f>SHG!F41</f>
        <v>#REF!</v>
      </c>
      <c r="J42" s="294"/>
      <c r="K42" s="292" t="e">
        <f>payesh!#REF!</f>
        <v>#REF!</v>
      </c>
      <c r="L42" s="292" t="e">
        <f>SHG!P41</f>
        <v>#REF!</v>
      </c>
      <c r="M42" s="292" t="e">
        <f>SHG!Q41</f>
        <v>#REF!</v>
      </c>
      <c r="N42" s="292" t="e">
        <f>SHG!R41</f>
        <v>#REF!</v>
      </c>
      <c r="O42" s="293" t="e">
        <f>SHG!N41</f>
        <v>#REF!</v>
      </c>
      <c r="P42" s="292" t="e">
        <f>payesh!#REF!</f>
        <v>#REF!</v>
      </c>
      <c r="Q42" s="295" t="e">
        <f>payesh!#REF!</f>
        <v>#REF!</v>
      </c>
    </row>
    <row r="43" spans="4:17" ht="18.75" thickBot="1" x14ac:dyDescent="0.45">
      <c r="D43" s="296" t="e">
        <f>SHG!B42</f>
        <v>#REF!</v>
      </c>
      <c r="E43" s="290" t="e">
        <f>SHG!C42</f>
        <v>#REF!</v>
      </c>
      <c r="F43" s="284" t="e">
        <f>SHG!D42</f>
        <v>#REF!</v>
      </c>
      <c r="G43" s="284" t="e">
        <f>SHG!E42</f>
        <v>#REF!</v>
      </c>
      <c r="H43" s="285" t="e">
        <f>payesh!#REF!</f>
        <v>#REF!</v>
      </c>
      <c r="I43" s="284" t="e">
        <f>SHG!F42</f>
        <v>#REF!</v>
      </c>
      <c r="J43" s="286"/>
      <c r="K43" s="284" t="e">
        <f>payesh!#REF!</f>
        <v>#REF!</v>
      </c>
      <c r="L43" s="284" t="e">
        <f>SHG!P42</f>
        <v>#REF!</v>
      </c>
      <c r="M43" s="284" t="e">
        <f>SHG!Q42</f>
        <v>#REF!</v>
      </c>
      <c r="N43" s="284" t="e">
        <f>SHG!R42</f>
        <v>#REF!</v>
      </c>
      <c r="O43" s="285" t="e">
        <f>SHG!N42</f>
        <v>#REF!</v>
      </c>
      <c r="P43" s="284" t="e">
        <f>payesh!#REF!</f>
        <v>#REF!</v>
      </c>
      <c r="Q43" s="287" t="e">
        <f>payesh!#REF!</f>
        <v>#REF!</v>
      </c>
    </row>
    <row r="44" spans="4:17" ht="18.75" thickBot="1" x14ac:dyDescent="0.45">
      <c r="D44" s="289" t="e">
        <f>SHG!B43</f>
        <v>#REF!</v>
      </c>
      <c r="E44" s="291" t="e">
        <f>SHG!C43</f>
        <v>#REF!</v>
      </c>
      <c r="F44" s="292" t="e">
        <f>SHG!D43</f>
        <v>#REF!</v>
      </c>
      <c r="G44" s="292" t="e">
        <f>SHG!E43</f>
        <v>#REF!</v>
      </c>
      <c r="H44" s="293" t="e">
        <f>payesh!#REF!</f>
        <v>#REF!</v>
      </c>
      <c r="I44" s="292" t="e">
        <f>SHG!F43</f>
        <v>#REF!</v>
      </c>
      <c r="J44" s="294"/>
      <c r="K44" s="292" t="e">
        <f>payesh!#REF!</f>
        <v>#REF!</v>
      </c>
      <c r="L44" s="292" t="e">
        <f>SHG!P43</f>
        <v>#REF!</v>
      </c>
      <c r="M44" s="292" t="e">
        <f>SHG!Q43</f>
        <v>#REF!</v>
      </c>
      <c r="N44" s="292" t="e">
        <f>SHG!R43</f>
        <v>#REF!</v>
      </c>
      <c r="O44" s="293" t="e">
        <f>SHG!N43</f>
        <v>#REF!</v>
      </c>
      <c r="P44" s="292" t="e">
        <f>payesh!#REF!</f>
        <v>#REF!</v>
      </c>
      <c r="Q44" s="295" t="e">
        <f>payesh!#REF!</f>
        <v>#REF!</v>
      </c>
    </row>
    <row r="45" spans="4:17" ht="18.75" thickBot="1" x14ac:dyDescent="0.45">
      <c r="D45" s="296" t="e">
        <f>SHG!B44</f>
        <v>#REF!</v>
      </c>
      <c r="E45" s="290" t="e">
        <f>SHG!C44</f>
        <v>#REF!</v>
      </c>
      <c r="F45" s="284" t="e">
        <f>SHG!D44</f>
        <v>#REF!</v>
      </c>
      <c r="G45" s="284" t="e">
        <f>SHG!E44</f>
        <v>#REF!</v>
      </c>
      <c r="H45" s="285" t="e">
        <f>payesh!#REF!</f>
        <v>#REF!</v>
      </c>
      <c r="I45" s="284" t="e">
        <f>SHG!F44</f>
        <v>#REF!</v>
      </c>
      <c r="J45" s="286"/>
      <c r="K45" s="284" t="e">
        <f>payesh!#REF!</f>
        <v>#REF!</v>
      </c>
      <c r="L45" s="284" t="e">
        <f>SHG!P44</f>
        <v>#REF!</v>
      </c>
      <c r="M45" s="284" t="e">
        <f>SHG!Q44</f>
        <v>#REF!</v>
      </c>
      <c r="N45" s="284" t="e">
        <f>SHG!R44</f>
        <v>#REF!</v>
      </c>
      <c r="O45" s="285" t="e">
        <f>SHG!N44</f>
        <v>#REF!</v>
      </c>
      <c r="P45" s="284" t="e">
        <f>payesh!#REF!</f>
        <v>#REF!</v>
      </c>
      <c r="Q45" s="287" t="e">
        <f>payesh!#REF!</f>
        <v>#REF!</v>
      </c>
    </row>
    <row r="46" spans="4:17" ht="18.75" thickBot="1" x14ac:dyDescent="0.45">
      <c r="D46" s="289" t="e">
        <f>SHG!B45</f>
        <v>#REF!</v>
      </c>
      <c r="E46" s="291" t="e">
        <f>SHG!C45</f>
        <v>#REF!</v>
      </c>
      <c r="F46" s="292" t="e">
        <f>SHG!D45</f>
        <v>#REF!</v>
      </c>
      <c r="G46" s="292" t="e">
        <f>SHG!E45</f>
        <v>#REF!</v>
      </c>
      <c r="H46" s="293" t="e">
        <f>payesh!#REF!</f>
        <v>#REF!</v>
      </c>
      <c r="I46" s="292" t="e">
        <f>SHG!F45</f>
        <v>#REF!</v>
      </c>
      <c r="J46" s="294"/>
      <c r="K46" s="292" t="e">
        <f>payesh!#REF!</f>
        <v>#REF!</v>
      </c>
      <c r="L46" s="292" t="e">
        <f>SHG!P45</f>
        <v>#REF!</v>
      </c>
      <c r="M46" s="292" t="e">
        <f>SHG!Q45</f>
        <v>#REF!</v>
      </c>
      <c r="N46" s="292" t="e">
        <f>SHG!R45</f>
        <v>#REF!</v>
      </c>
      <c r="O46" s="293" t="e">
        <f>SHG!N45</f>
        <v>#REF!</v>
      </c>
      <c r="P46" s="292" t="e">
        <f>payesh!#REF!</f>
        <v>#REF!</v>
      </c>
      <c r="Q46" s="295" t="e">
        <f>payesh!#REF!</f>
        <v>#REF!</v>
      </c>
    </row>
    <row r="47" spans="4:17" ht="18.75" thickBot="1" x14ac:dyDescent="0.45">
      <c r="D47" s="296" t="e">
        <f>SHG!B46</f>
        <v>#REF!</v>
      </c>
      <c r="E47" s="290" t="e">
        <f>SHG!C46</f>
        <v>#REF!</v>
      </c>
      <c r="F47" s="284" t="e">
        <f>SHG!D46</f>
        <v>#REF!</v>
      </c>
      <c r="G47" s="284" t="e">
        <f>SHG!E46</f>
        <v>#REF!</v>
      </c>
      <c r="H47" s="285" t="e">
        <f>payesh!#REF!</f>
        <v>#REF!</v>
      </c>
      <c r="I47" s="284" t="e">
        <f>SHG!F46</f>
        <v>#REF!</v>
      </c>
      <c r="J47" s="286"/>
      <c r="K47" s="284" t="e">
        <f>payesh!#REF!</f>
        <v>#REF!</v>
      </c>
      <c r="L47" s="284" t="e">
        <f>SHG!P46</f>
        <v>#REF!</v>
      </c>
      <c r="M47" s="284" t="e">
        <f>SHG!Q46</f>
        <v>#REF!</v>
      </c>
      <c r="N47" s="284" t="e">
        <f>SHG!R46</f>
        <v>#REF!</v>
      </c>
      <c r="O47" s="285" t="e">
        <f>SHG!N46</f>
        <v>#REF!</v>
      </c>
      <c r="P47" s="284" t="e">
        <f>payesh!#REF!</f>
        <v>#REF!</v>
      </c>
      <c r="Q47" s="287" t="e">
        <f>payesh!#REF!</f>
        <v>#REF!</v>
      </c>
    </row>
    <row r="48" spans="4:17" ht="18.75" thickBot="1" x14ac:dyDescent="0.45">
      <c r="D48" s="289" t="e">
        <f>SHG!B47</f>
        <v>#REF!</v>
      </c>
      <c r="E48" s="291" t="e">
        <f>SHG!C47</f>
        <v>#REF!</v>
      </c>
      <c r="F48" s="292" t="e">
        <f>SHG!D47</f>
        <v>#REF!</v>
      </c>
      <c r="G48" s="292" t="e">
        <f>SHG!E47</f>
        <v>#REF!</v>
      </c>
      <c r="H48" s="293" t="e">
        <f>payesh!#REF!</f>
        <v>#REF!</v>
      </c>
      <c r="I48" s="292" t="e">
        <f>SHG!F47</f>
        <v>#REF!</v>
      </c>
      <c r="J48" s="294"/>
      <c r="K48" s="292" t="e">
        <f>payesh!#REF!</f>
        <v>#REF!</v>
      </c>
      <c r="L48" s="292" t="e">
        <f>SHG!P47</f>
        <v>#REF!</v>
      </c>
      <c r="M48" s="292" t="e">
        <f>SHG!Q47</f>
        <v>#REF!</v>
      </c>
      <c r="N48" s="292" t="e">
        <f>SHG!R47</f>
        <v>#REF!</v>
      </c>
      <c r="O48" s="293" t="e">
        <f>SHG!N47</f>
        <v>#REF!</v>
      </c>
      <c r="P48" s="292" t="e">
        <f>payesh!#REF!</f>
        <v>#REF!</v>
      </c>
      <c r="Q48" s="295" t="e">
        <f>payesh!#REF!</f>
        <v>#REF!</v>
      </c>
    </row>
    <row r="49" spans="4:17" ht="18.75" thickBot="1" x14ac:dyDescent="0.45">
      <c r="D49" s="296" t="e">
        <f>SHG!B48</f>
        <v>#REF!</v>
      </c>
      <c r="E49" s="290" t="e">
        <f>SHG!C48</f>
        <v>#REF!</v>
      </c>
      <c r="F49" s="284" t="e">
        <f>SHG!D48</f>
        <v>#REF!</v>
      </c>
      <c r="G49" s="284" t="e">
        <f>SHG!E48</f>
        <v>#REF!</v>
      </c>
      <c r="H49" s="285" t="e">
        <f>payesh!#REF!</f>
        <v>#REF!</v>
      </c>
      <c r="I49" s="284" t="e">
        <f>SHG!F48</f>
        <v>#REF!</v>
      </c>
      <c r="J49" s="286"/>
      <c r="K49" s="284" t="e">
        <f>payesh!#REF!</f>
        <v>#REF!</v>
      </c>
      <c r="L49" s="284" t="e">
        <f>SHG!P48</f>
        <v>#REF!</v>
      </c>
      <c r="M49" s="284" t="e">
        <f>SHG!Q48</f>
        <v>#REF!</v>
      </c>
      <c r="N49" s="284" t="e">
        <f>SHG!R48</f>
        <v>#REF!</v>
      </c>
      <c r="O49" s="285" t="e">
        <f>SHG!N48</f>
        <v>#REF!</v>
      </c>
      <c r="P49" s="284" t="e">
        <f>payesh!#REF!</f>
        <v>#REF!</v>
      </c>
      <c r="Q49" s="287" t="e">
        <f>payesh!#REF!</f>
        <v>#REF!</v>
      </c>
    </row>
    <row r="50" spans="4:17" ht="18.75" thickBot="1" x14ac:dyDescent="0.45">
      <c r="D50" s="289" t="e">
        <f>SHG!B49</f>
        <v>#REF!</v>
      </c>
      <c r="E50" s="291" t="e">
        <f>SHG!C49</f>
        <v>#REF!</v>
      </c>
      <c r="F50" s="292" t="e">
        <f>SHG!D49</f>
        <v>#REF!</v>
      </c>
      <c r="G50" s="292" t="e">
        <f>SHG!E49</f>
        <v>#REF!</v>
      </c>
      <c r="H50" s="293" t="e">
        <f>payesh!#REF!</f>
        <v>#REF!</v>
      </c>
      <c r="I50" s="292" t="e">
        <f>SHG!F49</f>
        <v>#REF!</v>
      </c>
      <c r="J50" s="294"/>
      <c r="K50" s="292" t="e">
        <f>payesh!#REF!</f>
        <v>#REF!</v>
      </c>
      <c r="L50" s="292" t="e">
        <f>SHG!P49</f>
        <v>#REF!</v>
      </c>
      <c r="M50" s="292" t="e">
        <f>SHG!Q49</f>
        <v>#REF!</v>
      </c>
      <c r="N50" s="292" t="e">
        <f>SHG!R49</f>
        <v>#REF!</v>
      </c>
      <c r="O50" s="293" t="e">
        <f>SHG!N49</f>
        <v>#REF!</v>
      </c>
      <c r="P50" s="292" t="e">
        <f>payesh!#REF!</f>
        <v>#REF!</v>
      </c>
      <c r="Q50" s="295" t="e">
        <f>payesh!#REF!</f>
        <v>#REF!</v>
      </c>
    </row>
    <row r="51" spans="4:17" ht="18.75" thickBot="1" x14ac:dyDescent="0.45">
      <c r="D51" s="296" t="e">
        <f>SHG!B50</f>
        <v>#REF!</v>
      </c>
      <c r="E51" s="290" t="e">
        <f>SHG!C50</f>
        <v>#REF!</v>
      </c>
      <c r="F51" s="284" t="e">
        <f>SHG!D50</f>
        <v>#REF!</v>
      </c>
      <c r="G51" s="284" t="e">
        <f>SHG!E50</f>
        <v>#REF!</v>
      </c>
      <c r="H51" s="285" t="e">
        <f>payesh!#REF!</f>
        <v>#REF!</v>
      </c>
      <c r="I51" s="284" t="e">
        <f>SHG!F50</f>
        <v>#REF!</v>
      </c>
      <c r="J51" s="286"/>
      <c r="K51" s="284" t="e">
        <f>payesh!#REF!</f>
        <v>#REF!</v>
      </c>
      <c r="L51" s="284" t="e">
        <f>SHG!P50</f>
        <v>#REF!</v>
      </c>
      <c r="M51" s="284" t="e">
        <f>SHG!Q50</f>
        <v>#REF!</v>
      </c>
      <c r="N51" s="284" t="e">
        <f>SHG!R50</f>
        <v>#REF!</v>
      </c>
      <c r="O51" s="285" t="e">
        <f>SHG!N50</f>
        <v>#REF!</v>
      </c>
      <c r="P51" s="284" t="e">
        <f>payesh!#REF!</f>
        <v>#REF!</v>
      </c>
      <c r="Q51" s="287" t="e">
        <f>payesh!#REF!</f>
        <v>#REF!</v>
      </c>
    </row>
    <row r="52" spans="4:17" ht="18.75" thickBot="1" x14ac:dyDescent="0.45">
      <c r="D52" s="289" t="e">
        <f>SHG!B51</f>
        <v>#REF!</v>
      </c>
      <c r="E52" s="291" t="e">
        <f>SHG!C51</f>
        <v>#REF!</v>
      </c>
      <c r="F52" s="292" t="e">
        <f>SHG!D51</f>
        <v>#REF!</v>
      </c>
      <c r="G52" s="292" t="e">
        <f>SHG!E51</f>
        <v>#REF!</v>
      </c>
      <c r="H52" s="293" t="e">
        <f>payesh!#REF!</f>
        <v>#REF!</v>
      </c>
      <c r="I52" s="292" t="e">
        <f>SHG!F51</f>
        <v>#REF!</v>
      </c>
      <c r="J52" s="294"/>
      <c r="K52" s="292" t="e">
        <f>payesh!#REF!</f>
        <v>#REF!</v>
      </c>
      <c r="L52" s="292" t="e">
        <f>SHG!P51</f>
        <v>#REF!</v>
      </c>
      <c r="M52" s="292" t="e">
        <f>SHG!Q51</f>
        <v>#REF!</v>
      </c>
      <c r="N52" s="292" t="e">
        <f>SHG!R51</f>
        <v>#REF!</v>
      </c>
      <c r="O52" s="293" t="e">
        <f>SHG!N51</f>
        <v>#REF!</v>
      </c>
      <c r="P52" s="292" t="e">
        <f>payesh!#REF!</f>
        <v>#REF!</v>
      </c>
      <c r="Q52" s="295" t="e">
        <f>payesh!#REF!</f>
        <v>#REF!</v>
      </c>
    </row>
    <row r="53" spans="4:17" ht="18.75" thickBot="1" x14ac:dyDescent="0.45">
      <c r="D53" s="296" t="e">
        <f>SHG!B52</f>
        <v>#REF!</v>
      </c>
      <c r="E53" s="290" t="e">
        <f>SHG!C52</f>
        <v>#REF!</v>
      </c>
      <c r="F53" s="284" t="e">
        <f>SHG!D52</f>
        <v>#REF!</v>
      </c>
      <c r="G53" s="284" t="e">
        <f>SHG!E52</f>
        <v>#REF!</v>
      </c>
      <c r="H53" s="285" t="e">
        <f>payesh!#REF!</f>
        <v>#REF!</v>
      </c>
      <c r="I53" s="284" t="e">
        <f>SHG!F52</f>
        <v>#REF!</v>
      </c>
      <c r="J53" s="286"/>
      <c r="K53" s="284" t="e">
        <f>payesh!#REF!</f>
        <v>#REF!</v>
      </c>
      <c r="L53" s="284" t="e">
        <f>SHG!P52</f>
        <v>#REF!</v>
      </c>
      <c r="M53" s="284" t="e">
        <f>SHG!Q52</f>
        <v>#REF!</v>
      </c>
      <c r="N53" s="284" t="e">
        <f>SHG!R52</f>
        <v>#REF!</v>
      </c>
      <c r="O53" s="285" t="e">
        <f>SHG!N52</f>
        <v>#REF!</v>
      </c>
      <c r="P53" s="284" t="e">
        <f>payesh!#REF!</f>
        <v>#REF!</v>
      </c>
      <c r="Q53" s="287" t="e">
        <f>payesh!#REF!</f>
        <v>#REF!</v>
      </c>
    </row>
    <row r="54" spans="4:17" ht="18.75" thickBot="1" x14ac:dyDescent="0.45">
      <c r="D54" s="289" t="e">
        <f>SHG!B53</f>
        <v>#REF!</v>
      </c>
      <c r="E54" s="291" t="e">
        <f>SHG!C53</f>
        <v>#REF!</v>
      </c>
      <c r="F54" s="292" t="e">
        <f>SHG!D53</f>
        <v>#REF!</v>
      </c>
      <c r="G54" s="292" t="e">
        <f>SHG!E53</f>
        <v>#REF!</v>
      </c>
      <c r="H54" s="293" t="e">
        <f>payesh!#REF!</f>
        <v>#REF!</v>
      </c>
      <c r="I54" s="292" t="e">
        <f>SHG!F53</f>
        <v>#REF!</v>
      </c>
      <c r="J54" s="294"/>
      <c r="K54" s="292" t="e">
        <f>payesh!#REF!</f>
        <v>#REF!</v>
      </c>
      <c r="L54" s="292" t="e">
        <f>SHG!P53</f>
        <v>#REF!</v>
      </c>
      <c r="M54" s="292" t="e">
        <f>SHG!Q53</f>
        <v>#REF!</v>
      </c>
      <c r="N54" s="292" t="e">
        <f>SHG!R53</f>
        <v>#REF!</v>
      </c>
      <c r="O54" s="293" t="e">
        <f>SHG!N53</f>
        <v>#REF!</v>
      </c>
      <c r="P54" s="292" t="e">
        <f>payesh!#REF!</f>
        <v>#REF!</v>
      </c>
      <c r="Q54" s="295" t="e">
        <f>payesh!#REF!</f>
        <v>#REF!</v>
      </c>
    </row>
    <row r="55" spans="4:17" ht="18.75" thickBot="1" x14ac:dyDescent="0.45">
      <c r="D55" s="296" t="e">
        <f>SHG!B54</f>
        <v>#REF!</v>
      </c>
      <c r="E55" s="290" t="e">
        <f>SHG!C54</f>
        <v>#REF!</v>
      </c>
      <c r="F55" s="284" t="e">
        <f>SHG!D54</f>
        <v>#REF!</v>
      </c>
      <c r="G55" s="284" t="e">
        <f>SHG!E54</f>
        <v>#REF!</v>
      </c>
      <c r="H55" s="285" t="e">
        <f>payesh!#REF!</f>
        <v>#REF!</v>
      </c>
      <c r="I55" s="284" t="e">
        <f>SHG!F54</f>
        <v>#REF!</v>
      </c>
      <c r="J55" s="286"/>
      <c r="K55" s="284" t="e">
        <f>payesh!#REF!</f>
        <v>#REF!</v>
      </c>
      <c r="L55" s="284" t="e">
        <f>SHG!P54</f>
        <v>#REF!</v>
      </c>
      <c r="M55" s="284" t="e">
        <f>SHG!Q54</f>
        <v>#REF!</v>
      </c>
      <c r="N55" s="284" t="e">
        <f>SHG!R54</f>
        <v>#REF!</v>
      </c>
      <c r="O55" s="285" t="e">
        <f>SHG!N54</f>
        <v>#REF!</v>
      </c>
      <c r="P55" s="284" t="e">
        <f>payesh!#REF!</f>
        <v>#REF!</v>
      </c>
      <c r="Q55" s="287" t="e">
        <f>payesh!#REF!</f>
        <v>#REF!</v>
      </c>
    </row>
    <row r="56" spans="4:17" ht="18.75" thickBot="1" x14ac:dyDescent="0.45">
      <c r="D56" s="289" t="e">
        <f>SHG!B55</f>
        <v>#REF!</v>
      </c>
      <c r="E56" s="291" t="e">
        <f>SHG!C55</f>
        <v>#REF!</v>
      </c>
      <c r="F56" s="292" t="e">
        <f>SHG!D55</f>
        <v>#REF!</v>
      </c>
      <c r="G56" s="292" t="e">
        <f>SHG!E55</f>
        <v>#REF!</v>
      </c>
      <c r="H56" s="293" t="e">
        <f>payesh!#REF!</f>
        <v>#REF!</v>
      </c>
      <c r="I56" s="292" t="e">
        <f>SHG!F55</f>
        <v>#REF!</v>
      </c>
      <c r="J56" s="294"/>
      <c r="K56" s="292" t="e">
        <f>payesh!#REF!</f>
        <v>#REF!</v>
      </c>
      <c r="L56" s="292" t="e">
        <f>SHG!P55</f>
        <v>#REF!</v>
      </c>
      <c r="M56" s="292" t="e">
        <f>SHG!Q55</f>
        <v>#REF!</v>
      </c>
      <c r="N56" s="292" t="e">
        <f>SHG!R55</f>
        <v>#REF!</v>
      </c>
      <c r="O56" s="293" t="e">
        <f>SHG!N55</f>
        <v>#REF!</v>
      </c>
      <c r="P56" s="292" t="e">
        <f>payesh!#REF!</f>
        <v>#REF!</v>
      </c>
      <c r="Q56" s="295" t="e">
        <f>payesh!#REF!</f>
        <v>#REF!</v>
      </c>
    </row>
    <row r="57" spans="4:17" ht="18.75" thickBot="1" x14ac:dyDescent="0.45">
      <c r="D57" s="296" t="e">
        <f>SHG!B56</f>
        <v>#REF!</v>
      </c>
      <c r="E57" s="290" t="e">
        <f>SHG!C56</f>
        <v>#REF!</v>
      </c>
      <c r="F57" s="284" t="e">
        <f>SHG!D56</f>
        <v>#REF!</v>
      </c>
      <c r="G57" s="284" t="e">
        <f>SHG!E56</f>
        <v>#REF!</v>
      </c>
      <c r="H57" s="285" t="e">
        <f>payesh!#REF!</f>
        <v>#REF!</v>
      </c>
      <c r="I57" s="284" t="e">
        <f>SHG!F56</f>
        <v>#REF!</v>
      </c>
      <c r="J57" s="286"/>
      <c r="K57" s="284" t="e">
        <f>payesh!#REF!</f>
        <v>#REF!</v>
      </c>
      <c r="L57" s="284" t="e">
        <f>SHG!P56</f>
        <v>#REF!</v>
      </c>
      <c r="M57" s="284" t="e">
        <f>SHG!Q56</f>
        <v>#REF!</v>
      </c>
      <c r="N57" s="284" t="e">
        <f>SHG!R56</f>
        <v>#REF!</v>
      </c>
      <c r="O57" s="285" t="e">
        <f>SHG!N56</f>
        <v>#REF!</v>
      </c>
      <c r="P57" s="284" t="e">
        <f>payesh!#REF!</f>
        <v>#REF!</v>
      </c>
      <c r="Q57" s="287" t="e">
        <f>payesh!#REF!</f>
        <v>#REF!</v>
      </c>
    </row>
    <row r="58" spans="4:17" ht="18.75" thickBot="1" x14ac:dyDescent="0.45">
      <c r="D58" s="289" t="e">
        <f>SHG!B57</f>
        <v>#REF!</v>
      </c>
      <c r="E58" s="291" t="e">
        <f>SHG!C57</f>
        <v>#REF!</v>
      </c>
      <c r="F58" s="292" t="e">
        <f>SHG!D57</f>
        <v>#REF!</v>
      </c>
      <c r="G58" s="292" t="e">
        <f>SHG!E57</f>
        <v>#REF!</v>
      </c>
      <c r="H58" s="293" t="e">
        <f>payesh!#REF!</f>
        <v>#REF!</v>
      </c>
      <c r="I58" s="292" t="e">
        <f>SHG!F57</f>
        <v>#REF!</v>
      </c>
      <c r="J58" s="294"/>
      <c r="K58" s="292" t="e">
        <f>payesh!#REF!</f>
        <v>#REF!</v>
      </c>
      <c r="L58" s="292" t="e">
        <f>SHG!P57</f>
        <v>#REF!</v>
      </c>
      <c r="M58" s="292" t="e">
        <f>SHG!Q57</f>
        <v>#REF!</v>
      </c>
      <c r="N58" s="292" t="e">
        <f>SHG!R57</f>
        <v>#REF!</v>
      </c>
      <c r="O58" s="293" t="e">
        <f>SHG!N57</f>
        <v>#REF!</v>
      </c>
      <c r="P58" s="292" t="e">
        <f>payesh!#REF!</f>
        <v>#REF!</v>
      </c>
      <c r="Q58" s="295" t="e">
        <f>payesh!#REF!</f>
        <v>#REF!</v>
      </c>
    </row>
    <row r="59" spans="4:17" ht="18.75" thickBot="1" x14ac:dyDescent="0.45">
      <c r="D59" s="296" t="e">
        <f>SHG!B58</f>
        <v>#REF!</v>
      </c>
      <c r="E59" s="290" t="e">
        <f>SHG!C58</f>
        <v>#REF!</v>
      </c>
      <c r="F59" s="284" t="e">
        <f>SHG!D58</f>
        <v>#REF!</v>
      </c>
      <c r="G59" s="284" t="e">
        <f>SHG!E58</f>
        <v>#REF!</v>
      </c>
      <c r="H59" s="285" t="e">
        <f>payesh!#REF!</f>
        <v>#REF!</v>
      </c>
      <c r="I59" s="284" t="e">
        <f>SHG!F58</f>
        <v>#REF!</v>
      </c>
      <c r="J59" s="286"/>
      <c r="K59" s="284" t="e">
        <f>payesh!#REF!</f>
        <v>#REF!</v>
      </c>
      <c r="L59" s="284" t="e">
        <f>SHG!P58</f>
        <v>#REF!</v>
      </c>
      <c r="M59" s="284" t="e">
        <f>SHG!Q58</f>
        <v>#REF!</v>
      </c>
      <c r="N59" s="284" t="e">
        <f>SHG!R58</f>
        <v>#REF!</v>
      </c>
      <c r="O59" s="285" t="e">
        <f>SHG!N58</f>
        <v>#REF!</v>
      </c>
      <c r="P59" s="284" t="e">
        <f>payesh!#REF!</f>
        <v>#REF!</v>
      </c>
      <c r="Q59" s="287" t="e">
        <f>payesh!#REF!</f>
        <v>#REF!</v>
      </c>
    </row>
    <row r="60" spans="4:17" ht="18.75" thickBot="1" x14ac:dyDescent="0.45">
      <c r="D60" s="289" t="e">
        <f>SHG!B59</f>
        <v>#REF!</v>
      </c>
      <c r="E60" s="291" t="e">
        <f>SHG!C59</f>
        <v>#REF!</v>
      </c>
      <c r="F60" s="292" t="e">
        <f>SHG!D59</f>
        <v>#REF!</v>
      </c>
      <c r="G60" s="292" t="e">
        <f>SHG!E59</f>
        <v>#REF!</v>
      </c>
      <c r="H60" s="293" t="e">
        <f>payesh!#REF!</f>
        <v>#REF!</v>
      </c>
      <c r="I60" s="292" t="e">
        <f>SHG!F59</f>
        <v>#REF!</v>
      </c>
      <c r="J60" s="294"/>
      <c r="K60" s="292" t="e">
        <f>payesh!#REF!</f>
        <v>#REF!</v>
      </c>
      <c r="L60" s="292" t="e">
        <f>SHG!P59</f>
        <v>#REF!</v>
      </c>
      <c r="M60" s="292" t="e">
        <f>SHG!Q59</f>
        <v>#REF!</v>
      </c>
      <c r="N60" s="292" t="e">
        <f>SHG!R59</f>
        <v>#REF!</v>
      </c>
      <c r="O60" s="293" t="e">
        <f>SHG!N59</f>
        <v>#REF!</v>
      </c>
      <c r="P60" s="292" t="e">
        <f>payesh!#REF!</f>
        <v>#REF!</v>
      </c>
      <c r="Q60" s="295" t="e">
        <f>payesh!#REF!</f>
        <v>#REF!</v>
      </c>
    </row>
    <row r="61" spans="4:17" ht="18.75" thickBot="1" x14ac:dyDescent="0.45">
      <c r="D61" s="296" t="e">
        <f>SHG!B60</f>
        <v>#REF!</v>
      </c>
      <c r="E61" s="290" t="e">
        <f>SHG!C60</f>
        <v>#REF!</v>
      </c>
      <c r="F61" s="284" t="e">
        <f>SHG!D60</f>
        <v>#REF!</v>
      </c>
      <c r="G61" s="284" t="e">
        <f>SHG!E60</f>
        <v>#REF!</v>
      </c>
      <c r="H61" s="285" t="e">
        <f>payesh!#REF!</f>
        <v>#REF!</v>
      </c>
      <c r="I61" s="284" t="e">
        <f>SHG!F60</f>
        <v>#REF!</v>
      </c>
      <c r="J61" s="286"/>
      <c r="K61" s="284" t="e">
        <f>payesh!#REF!</f>
        <v>#REF!</v>
      </c>
      <c r="L61" s="284" t="e">
        <f>SHG!P60</f>
        <v>#REF!</v>
      </c>
      <c r="M61" s="284" t="e">
        <f>SHG!Q60</f>
        <v>#REF!</v>
      </c>
      <c r="N61" s="284" t="e">
        <f>SHG!R60</f>
        <v>#REF!</v>
      </c>
      <c r="O61" s="285" t="e">
        <f>SHG!N60</f>
        <v>#REF!</v>
      </c>
      <c r="P61" s="284" t="e">
        <f>payesh!#REF!</f>
        <v>#REF!</v>
      </c>
      <c r="Q61" s="287" t="e">
        <f>payesh!#REF!</f>
        <v>#REF!</v>
      </c>
    </row>
    <row r="62" spans="4:17" ht="18.75" thickBot="1" x14ac:dyDescent="0.45">
      <c r="D62" s="289" t="e">
        <f>SHG!B61</f>
        <v>#REF!</v>
      </c>
      <c r="E62" s="291" t="e">
        <f>SHG!C61</f>
        <v>#REF!</v>
      </c>
      <c r="F62" s="292" t="e">
        <f>SHG!D61</f>
        <v>#REF!</v>
      </c>
      <c r="G62" s="292" t="e">
        <f>SHG!E61</f>
        <v>#REF!</v>
      </c>
      <c r="H62" s="293" t="e">
        <f>payesh!#REF!</f>
        <v>#REF!</v>
      </c>
      <c r="I62" s="292" t="e">
        <f>SHG!F61</f>
        <v>#REF!</v>
      </c>
      <c r="J62" s="294"/>
      <c r="K62" s="292" t="e">
        <f>payesh!#REF!</f>
        <v>#REF!</v>
      </c>
      <c r="L62" s="292" t="e">
        <f>SHG!P61</f>
        <v>#REF!</v>
      </c>
      <c r="M62" s="292" t="e">
        <f>SHG!Q61</f>
        <v>#REF!</v>
      </c>
      <c r="N62" s="292" t="e">
        <f>SHG!R61</f>
        <v>#REF!</v>
      </c>
      <c r="O62" s="293" t="e">
        <f>SHG!N61</f>
        <v>#REF!</v>
      </c>
      <c r="P62" s="292" t="e">
        <f>payesh!#REF!</f>
        <v>#REF!</v>
      </c>
      <c r="Q62" s="295" t="e">
        <f>payesh!#REF!</f>
        <v>#REF!</v>
      </c>
    </row>
    <row r="63" spans="4:17" ht="18.75" thickBot="1" x14ac:dyDescent="0.45">
      <c r="D63" s="296" t="e">
        <f>SHG!B62</f>
        <v>#REF!</v>
      </c>
      <c r="E63" s="290" t="e">
        <f>SHG!C62</f>
        <v>#REF!</v>
      </c>
      <c r="F63" s="284" t="e">
        <f>SHG!D62</f>
        <v>#REF!</v>
      </c>
      <c r="G63" s="284" t="e">
        <f>SHG!E62</f>
        <v>#REF!</v>
      </c>
      <c r="H63" s="285" t="e">
        <f>payesh!#REF!</f>
        <v>#REF!</v>
      </c>
      <c r="I63" s="284" t="e">
        <f>SHG!F62</f>
        <v>#REF!</v>
      </c>
      <c r="J63" s="286"/>
      <c r="K63" s="284" t="e">
        <f>payesh!#REF!</f>
        <v>#REF!</v>
      </c>
      <c r="L63" s="284" t="e">
        <f>SHG!P62</f>
        <v>#REF!</v>
      </c>
      <c r="M63" s="284" t="e">
        <f>SHG!Q62</f>
        <v>#REF!</v>
      </c>
      <c r="N63" s="284" t="e">
        <f>SHG!R62</f>
        <v>#REF!</v>
      </c>
      <c r="O63" s="285" t="e">
        <f>SHG!N62</f>
        <v>#REF!</v>
      </c>
      <c r="P63" s="284" t="e">
        <f>payesh!#REF!</f>
        <v>#REF!</v>
      </c>
      <c r="Q63" s="287" t="e">
        <f>payesh!#REF!</f>
        <v>#REF!</v>
      </c>
    </row>
    <row r="64" spans="4:17" ht="18.75" thickBot="1" x14ac:dyDescent="0.45">
      <c r="D64" s="289" t="e">
        <f>SHG!B63</f>
        <v>#REF!</v>
      </c>
      <c r="E64" s="291" t="e">
        <f>SHG!C63</f>
        <v>#REF!</v>
      </c>
      <c r="F64" s="292" t="e">
        <f>SHG!D63</f>
        <v>#REF!</v>
      </c>
      <c r="G64" s="292" t="e">
        <f>SHG!E63</f>
        <v>#REF!</v>
      </c>
      <c r="H64" s="293" t="e">
        <f>payesh!#REF!</f>
        <v>#REF!</v>
      </c>
      <c r="I64" s="292" t="e">
        <f>SHG!F63</f>
        <v>#REF!</v>
      </c>
      <c r="J64" s="294"/>
      <c r="K64" s="292" t="e">
        <f>payesh!#REF!</f>
        <v>#REF!</v>
      </c>
      <c r="L64" s="292" t="e">
        <f>SHG!P63</f>
        <v>#REF!</v>
      </c>
      <c r="M64" s="292" t="e">
        <f>SHG!Q63</f>
        <v>#REF!</v>
      </c>
      <c r="N64" s="292" t="e">
        <f>SHG!R63</f>
        <v>#REF!</v>
      </c>
      <c r="O64" s="293" t="e">
        <f>SHG!N63</f>
        <v>#REF!</v>
      </c>
      <c r="P64" s="292" t="e">
        <f>payesh!#REF!</f>
        <v>#REF!</v>
      </c>
      <c r="Q64" s="295" t="e">
        <f>payesh!#REF!</f>
        <v>#REF!</v>
      </c>
    </row>
    <row r="65" spans="4:17" ht="18.75" thickBot="1" x14ac:dyDescent="0.45">
      <c r="D65" s="296" t="e">
        <f>SHG!B64</f>
        <v>#REF!</v>
      </c>
      <c r="E65" s="290" t="e">
        <f>SHG!C64</f>
        <v>#REF!</v>
      </c>
      <c r="F65" s="284" t="e">
        <f>SHG!D64</f>
        <v>#REF!</v>
      </c>
      <c r="G65" s="284" t="e">
        <f>SHG!E64</f>
        <v>#REF!</v>
      </c>
      <c r="H65" s="285" t="e">
        <f>payesh!#REF!</f>
        <v>#REF!</v>
      </c>
      <c r="I65" s="284" t="e">
        <f>SHG!F64</f>
        <v>#REF!</v>
      </c>
      <c r="J65" s="286"/>
      <c r="K65" s="284" t="e">
        <f>payesh!#REF!</f>
        <v>#REF!</v>
      </c>
      <c r="L65" s="284" t="e">
        <f>SHG!P64</f>
        <v>#REF!</v>
      </c>
      <c r="M65" s="284" t="e">
        <f>SHG!Q64</f>
        <v>#REF!</v>
      </c>
      <c r="N65" s="284" t="e">
        <f>SHG!R64</f>
        <v>#REF!</v>
      </c>
      <c r="O65" s="285" t="e">
        <f>SHG!N64</f>
        <v>#REF!</v>
      </c>
      <c r="P65" s="284" t="e">
        <f>payesh!#REF!</f>
        <v>#REF!</v>
      </c>
      <c r="Q65" s="287" t="e">
        <f>payesh!#REF!</f>
        <v>#REF!</v>
      </c>
    </row>
    <row r="66" spans="4:17" ht="18.75" thickBot="1" x14ac:dyDescent="0.45">
      <c r="D66" s="289" t="e">
        <f>SHG!B65</f>
        <v>#REF!</v>
      </c>
      <c r="E66" s="291" t="e">
        <f>SHG!C65</f>
        <v>#REF!</v>
      </c>
      <c r="F66" s="292" t="e">
        <f>SHG!D65</f>
        <v>#REF!</v>
      </c>
      <c r="G66" s="292" t="e">
        <f>SHG!E65</f>
        <v>#REF!</v>
      </c>
      <c r="H66" s="293" t="e">
        <f>payesh!#REF!</f>
        <v>#REF!</v>
      </c>
      <c r="I66" s="292" t="e">
        <f>SHG!F65</f>
        <v>#REF!</v>
      </c>
      <c r="J66" s="294"/>
      <c r="K66" s="292" t="e">
        <f>payesh!#REF!</f>
        <v>#REF!</v>
      </c>
      <c r="L66" s="292" t="e">
        <f>SHG!P65</f>
        <v>#REF!</v>
      </c>
      <c r="M66" s="292" t="e">
        <f>SHG!Q65</f>
        <v>#REF!</v>
      </c>
      <c r="N66" s="292" t="e">
        <f>SHG!R65</f>
        <v>#REF!</v>
      </c>
      <c r="O66" s="293" t="e">
        <f>SHG!N65</f>
        <v>#REF!</v>
      </c>
      <c r="P66" s="292" t="e">
        <f>payesh!#REF!</f>
        <v>#REF!</v>
      </c>
      <c r="Q66" s="295" t="e">
        <f>payesh!#REF!</f>
        <v>#REF!</v>
      </c>
    </row>
    <row r="67" spans="4:17" ht="18.75" thickBot="1" x14ac:dyDescent="0.45">
      <c r="D67" s="296" t="e">
        <f>SHG!B66</f>
        <v>#REF!</v>
      </c>
      <c r="E67" s="290" t="e">
        <f>SHG!C66</f>
        <v>#REF!</v>
      </c>
      <c r="F67" s="284" t="e">
        <f>SHG!D66</f>
        <v>#REF!</v>
      </c>
      <c r="G67" s="284" t="e">
        <f>SHG!E66</f>
        <v>#REF!</v>
      </c>
      <c r="H67" s="285" t="e">
        <f>payesh!#REF!</f>
        <v>#REF!</v>
      </c>
      <c r="I67" s="284" t="e">
        <f>SHG!F66</f>
        <v>#REF!</v>
      </c>
      <c r="J67" s="286"/>
      <c r="K67" s="284" t="e">
        <f>payesh!#REF!</f>
        <v>#REF!</v>
      </c>
      <c r="L67" s="284" t="e">
        <f>SHG!P66</f>
        <v>#REF!</v>
      </c>
      <c r="M67" s="284" t="e">
        <f>SHG!Q66</f>
        <v>#REF!</v>
      </c>
      <c r="N67" s="284" t="e">
        <f>SHG!R66</f>
        <v>#REF!</v>
      </c>
      <c r="O67" s="285" t="e">
        <f>SHG!N66</f>
        <v>#REF!</v>
      </c>
      <c r="P67" s="284" t="e">
        <f>payesh!#REF!</f>
        <v>#REF!</v>
      </c>
      <c r="Q67" s="287" t="e">
        <f>payesh!#REF!</f>
        <v>#REF!</v>
      </c>
    </row>
    <row r="68" spans="4:17" ht="18.75" thickBot="1" x14ac:dyDescent="0.45">
      <c r="D68" s="289" t="e">
        <f>SHG!B67</f>
        <v>#REF!</v>
      </c>
      <c r="E68" s="291" t="e">
        <f>SHG!C67</f>
        <v>#REF!</v>
      </c>
      <c r="F68" s="292" t="e">
        <f>SHG!D67</f>
        <v>#REF!</v>
      </c>
      <c r="G68" s="292" t="e">
        <f>SHG!E67</f>
        <v>#REF!</v>
      </c>
      <c r="H68" s="293" t="e">
        <f>payesh!#REF!</f>
        <v>#REF!</v>
      </c>
      <c r="I68" s="292" t="e">
        <f>SHG!F67</f>
        <v>#REF!</v>
      </c>
      <c r="J68" s="294"/>
      <c r="K68" s="292" t="e">
        <f>payesh!#REF!</f>
        <v>#REF!</v>
      </c>
      <c r="L68" s="292" t="e">
        <f>SHG!P67</f>
        <v>#REF!</v>
      </c>
      <c r="M68" s="292" t="e">
        <f>SHG!Q67</f>
        <v>#REF!</v>
      </c>
      <c r="N68" s="292" t="e">
        <f>SHG!R67</f>
        <v>#REF!</v>
      </c>
      <c r="O68" s="293" t="e">
        <f>SHG!N67</f>
        <v>#REF!</v>
      </c>
      <c r="P68" s="292" t="e">
        <f>payesh!#REF!</f>
        <v>#REF!</v>
      </c>
      <c r="Q68" s="295" t="e">
        <f>payesh!#REF!</f>
        <v>#REF!</v>
      </c>
    </row>
    <row r="69" spans="4:17" ht="18.75" thickBot="1" x14ac:dyDescent="0.45">
      <c r="D69" s="296" t="e">
        <f>SHG!B68</f>
        <v>#REF!</v>
      </c>
      <c r="E69" s="290" t="e">
        <f>SHG!C68</f>
        <v>#REF!</v>
      </c>
      <c r="F69" s="284" t="e">
        <f>SHG!D68</f>
        <v>#REF!</v>
      </c>
      <c r="G69" s="284" t="e">
        <f>SHG!E68</f>
        <v>#REF!</v>
      </c>
      <c r="H69" s="285" t="e">
        <f>payesh!#REF!</f>
        <v>#REF!</v>
      </c>
      <c r="I69" s="284" t="e">
        <f>SHG!F68</f>
        <v>#REF!</v>
      </c>
      <c r="J69" s="286"/>
      <c r="K69" s="284" t="e">
        <f>payesh!#REF!</f>
        <v>#REF!</v>
      </c>
      <c r="L69" s="284" t="e">
        <f>SHG!P68</f>
        <v>#REF!</v>
      </c>
      <c r="M69" s="284" t="e">
        <f>SHG!Q68</f>
        <v>#REF!</v>
      </c>
      <c r="N69" s="284" t="e">
        <f>SHG!R68</f>
        <v>#REF!</v>
      </c>
      <c r="O69" s="285" t="e">
        <f>SHG!N68</f>
        <v>#REF!</v>
      </c>
      <c r="P69" s="284" t="e">
        <f>payesh!#REF!</f>
        <v>#REF!</v>
      </c>
      <c r="Q69" s="287" t="e">
        <f>payesh!#REF!</f>
        <v>#REF!</v>
      </c>
    </row>
    <row r="70" spans="4:17" ht="18.75" thickBot="1" x14ac:dyDescent="0.45">
      <c r="D70" s="289" t="e">
        <f>SHG!B69</f>
        <v>#REF!</v>
      </c>
      <c r="E70" s="291" t="e">
        <f>SHG!C69</f>
        <v>#REF!</v>
      </c>
      <c r="F70" s="292" t="e">
        <f>SHG!D69</f>
        <v>#REF!</v>
      </c>
      <c r="G70" s="292" t="e">
        <f>SHG!E69</f>
        <v>#REF!</v>
      </c>
      <c r="H70" s="293" t="e">
        <f>payesh!#REF!</f>
        <v>#REF!</v>
      </c>
      <c r="I70" s="292" t="e">
        <f>SHG!F69</f>
        <v>#REF!</v>
      </c>
      <c r="J70" s="294"/>
      <c r="K70" s="292" t="e">
        <f>payesh!#REF!</f>
        <v>#REF!</v>
      </c>
      <c r="L70" s="292" t="e">
        <f>SHG!P69</f>
        <v>#REF!</v>
      </c>
      <c r="M70" s="292" t="e">
        <f>SHG!Q69</f>
        <v>#REF!</v>
      </c>
      <c r="N70" s="292" t="e">
        <f>SHG!R69</f>
        <v>#REF!</v>
      </c>
      <c r="O70" s="293" t="e">
        <f>SHG!N69</f>
        <v>#REF!</v>
      </c>
      <c r="P70" s="292" t="e">
        <f>payesh!#REF!</f>
        <v>#REF!</v>
      </c>
      <c r="Q70" s="295" t="e">
        <f>payesh!#REF!</f>
        <v>#REF!</v>
      </c>
    </row>
    <row r="71" spans="4:17" ht="18.75" thickBot="1" x14ac:dyDescent="0.45">
      <c r="D71" s="296" t="e">
        <f>SHG!B70</f>
        <v>#REF!</v>
      </c>
      <c r="E71" s="290" t="e">
        <f>SHG!C70</f>
        <v>#REF!</v>
      </c>
      <c r="F71" s="284" t="e">
        <f>SHG!D70</f>
        <v>#REF!</v>
      </c>
      <c r="G71" s="284" t="e">
        <f>SHG!E70</f>
        <v>#REF!</v>
      </c>
      <c r="H71" s="285" t="e">
        <f>payesh!#REF!</f>
        <v>#REF!</v>
      </c>
      <c r="I71" s="284" t="e">
        <f>SHG!F70</f>
        <v>#REF!</v>
      </c>
      <c r="J71" s="286"/>
      <c r="K71" s="284" t="e">
        <f>payesh!#REF!</f>
        <v>#REF!</v>
      </c>
      <c r="L71" s="284" t="e">
        <f>SHG!P70</f>
        <v>#REF!</v>
      </c>
      <c r="M71" s="284" t="e">
        <f>SHG!Q70</f>
        <v>#REF!</v>
      </c>
      <c r="N71" s="284" t="e">
        <f>SHG!R70</f>
        <v>#REF!</v>
      </c>
      <c r="O71" s="285" t="e">
        <f>SHG!N70</f>
        <v>#REF!</v>
      </c>
      <c r="P71" s="284" t="e">
        <f>payesh!#REF!</f>
        <v>#REF!</v>
      </c>
      <c r="Q71" s="287" t="e">
        <f>payesh!#REF!</f>
        <v>#REF!</v>
      </c>
    </row>
    <row r="72" spans="4:17" ht="18.75" thickBot="1" x14ac:dyDescent="0.45">
      <c r="D72" s="289" t="e">
        <f>SHG!B71</f>
        <v>#REF!</v>
      </c>
      <c r="E72" s="291" t="e">
        <f>SHG!C71</f>
        <v>#REF!</v>
      </c>
      <c r="F72" s="292" t="e">
        <f>SHG!D71</f>
        <v>#REF!</v>
      </c>
      <c r="G72" s="292" t="e">
        <f>SHG!E71</f>
        <v>#REF!</v>
      </c>
      <c r="H72" s="293" t="e">
        <f>payesh!#REF!</f>
        <v>#REF!</v>
      </c>
      <c r="I72" s="292" t="e">
        <f>SHG!F71</f>
        <v>#REF!</v>
      </c>
      <c r="J72" s="294"/>
      <c r="K72" s="292" t="e">
        <f>payesh!#REF!</f>
        <v>#REF!</v>
      </c>
      <c r="L72" s="292" t="e">
        <f>SHG!P71</f>
        <v>#REF!</v>
      </c>
      <c r="M72" s="292" t="e">
        <f>SHG!Q71</f>
        <v>#REF!</v>
      </c>
      <c r="N72" s="292" t="e">
        <f>SHG!R71</f>
        <v>#REF!</v>
      </c>
      <c r="O72" s="293" t="e">
        <f>SHG!N71</f>
        <v>#REF!</v>
      </c>
      <c r="P72" s="292" t="e">
        <f>payesh!#REF!</f>
        <v>#REF!</v>
      </c>
      <c r="Q72" s="295" t="e">
        <f>payesh!#REF!</f>
        <v>#REF!</v>
      </c>
    </row>
    <row r="73" spans="4:17" ht="18.75" thickBot="1" x14ac:dyDescent="0.45">
      <c r="D73" s="296" t="e">
        <f>SHG!B72</f>
        <v>#REF!</v>
      </c>
      <c r="E73" s="290" t="e">
        <f>SHG!C72</f>
        <v>#REF!</v>
      </c>
      <c r="F73" s="284" t="e">
        <f>SHG!D72</f>
        <v>#REF!</v>
      </c>
      <c r="G73" s="284" t="e">
        <f>SHG!E72</f>
        <v>#REF!</v>
      </c>
      <c r="H73" s="285" t="e">
        <f>payesh!#REF!</f>
        <v>#REF!</v>
      </c>
      <c r="I73" s="284" t="e">
        <f>SHG!F72</f>
        <v>#REF!</v>
      </c>
      <c r="J73" s="286"/>
      <c r="K73" s="284" t="e">
        <f>payesh!#REF!</f>
        <v>#REF!</v>
      </c>
      <c r="L73" s="284" t="e">
        <f>SHG!P72</f>
        <v>#REF!</v>
      </c>
      <c r="M73" s="284" t="e">
        <f>SHG!Q72</f>
        <v>#REF!</v>
      </c>
      <c r="N73" s="284" t="e">
        <f>SHG!R72</f>
        <v>#REF!</v>
      </c>
      <c r="O73" s="285" t="e">
        <f>SHG!N72</f>
        <v>#REF!</v>
      </c>
      <c r="P73" s="284" t="e">
        <f>payesh!#REF!</f>
        <v>#REF!</v>
      </c>
      <c r="Q73" s="287" t="e">
        <f>payesh!#REF!</f>
        <v>#REF!</v>
      </c>
    </row>
    <row r="74" spans="4:17" ht="18.75" thickBot="1" x14ac:dyDescent="0.45">
      <c r="D74" s="289" t="e">
        <f>SHG!B73</f>
        <v>#REF!</v>
      </c>
      <c r="E74" s="291" t="e">
        <f>SHG!C73</f>
        <v>#REF!</v>
      </c>
      <c r="F74" s="292" t="e">
        <f>SHG!D73</f>
        <v>#REF!</v>
      </c>
      <c r="G74" s="292" t="e">
        <f>SHG!E73</f>
        <v>#REF!</v>
      </c>
      <c r="H74" s="293" t="e">
        <f>payesh!#REF!</f>
        <v>#REF!</v>
      </c>
      <c r="I74" s="292" t="e">
        <f>SHG!F73</f>
        <v>#REF!</v>
      </c>
      <c r="J74" s="294"/>
      <c r="K74" s="292" t="e">
        <f>payesh!#REF!</f>
        <v>#REF!</v>
      </c>
      <c r="L74" s="292" t="e">
        <f>SHG!P73</f>
        <v>#REF!</v>
      </c>
      <c r="M74" s="292" t="e">
        <f>SHG!Q73</f>
        <v>#REF!</v>
      </c>
      <c r="N74" s="292" t="e">
        <f>SHG!R73</f>
        <v>#REF!</v>
      </c>
      <c r="O74" s="293" t="e">
        <f>SHG!N73</f>
        <v>#REF!</v>
      </c>
      <c r="P74" s="292" t="e">
        <f>payesh!#REF!</f>
        <v>#REF!</v>
      </c>
      <c r="Q74" s="295" t="e">
        <f>payesh!#REF!</f>
        <v>#REF!</v>
      </c>
    </row>
    <row r="75" spans="4:17" ht="18.75" thickBot="1" x14ac:dyDescent="0.45">
      <c r="D75" s="296" t="e">
        <f>SHG!B74</f>
        <v>#REF!</v>
      </c>
      <c r="E75" s="290" t="e">
        <f>SHG!C74</f>
        <v>#REF!</v>
      </c>
      <c r="F75" s="284" t="e">
        <f>SHG!D74</f>
        <v>#REF!</v>
      </c>
      <c r="G75" s="284" t="e">
        <f>SHG!E74</f>
        <v>#REF!</v>
      </c>
      <c r="H75" s="285" t="e">
        <f>payesh!#REF!</f>
        <v>#REF!</v>
      </c>
      <c r="I75" s="284" t="e">
        <f>SHG!F74</f>
        <v>#REF!</v>
      </c>
      <c r="J75" s="286"/>
      <c r="K75" s="284" t="e">
        <f>payesh!#REF!</f>
        <v>#REF!</v>
      </c>
      <c r="L75" s="284" t="e">
        <f>SHG!P74</f>
        <v>#REF!</v>
      </c>
      <c r="M75" s="284" t="e">
        <f>SHG!Q74</f>
        <v>#REF!</v>
      </c>
      <c r="N75" s="284" t="e">
        <f>SHG!R74</f>
        <v>#REF!</v>
      </c>
      <c r="O75" s="285" t="e">
        <f>SHG!N74</f>
        <v>#REF!</v>
      </c>
      <c r="P75" s="284" t="e">
        <f>payesh!#REF!</f>
        <v>#REF!</v>
      </c>
      <c r="Q75" s="287" t="e">
        <f>payesh!#REF!</f>
        <v>#REF!</v>
      </c>
    </row>
    <row r="76" spans="4:17" ht="18.75" thickBot="1" x14ac:dyDescent="0.45">
      <c r="D76" s="289" t="e">
        <f>SHG!B75</f>
        <v>#REF!</v>
      </c>
      <c r="E76" s="291" t="e">
        <f>SHG!C75</f>
        <v>#REF!</v>
      </c>
      <c r="F76" s="292" t="e">
        <f>SHG!D75</f>
        <v>#REF!</v>
      </c>
      <c r="G76" s="292" t="e">
        <f>SHG!E75</f>
        <v>#REF!</v>
      </c>
      <c r="H76" s="293" t="e">
        <f>payesh!#REF!</f>
        <v>#REF!</v>
      </c>
      <c r="I76" s="292" t="e">
        <f>SHG!F75</f>
        <v>#REF!</v>
      </c>
      <c r="J76" s="294"/>
      <c r="K76" s="292" t="e">
        <f>payesh!#REF!</f>
        <v>#REF!</v>
      </c>
      <c r="L76" s="292" t="e">
        <f>SHG!P75</f>
        <v>#REF!</v>
      </c>
      <c r="M76" s="292" t="e">
        <f>SHG!Q75</f>
        <v>#REF!</v>
      </c>
      <c r="N76" s="292" t="e">
        <f>SHG!R75</f>
        <v>#REF!</v>
      </c>
      <c r="O76" s="293" t="e">
        <f>SHG!N75</f>
        <v>#REF!</v>
      </c>
      <c r="P76" s="292" t="e">
        <f>payesh!#REF!</f>
        <v>#REF!</v>
      </c>
      <c r="Q76" s="295" t="e">
        <f>payesh!#REF!</f>
        <v>#REF!</v>
      </c>
    </row>
    <row r="77" spans="4:17" ht="18.75" thickBot="1" x14ac:dyDescent="0.45">
      <c r="D77" s="296" t="e">
        <f>SHG!B76</f>
        <v>#REF!</v>
      </c>
      <c r="E77" s="290" t="e">
        <f>SHG!C76</f>
        <v>#REF!</v>
      </c>
      <c r="F77" s="284" t="e">
        <f>SHG!D76</f>
        <v>#REF!</v>
      </c>
      <c r="G77" s="284" t="e">
        <f>SHG!E76</f>
        <v>#REF!</v>
      </c>
      <c r="H77" s="285" t="e">
        <f>payesh!#REF!</f>
        <v>#REF!</v>
      </c>
      <c r="I77" s="284" t="e">
        <f>SHG!F76</f>
        <v>#REF!</v>
      </c>
      <c r="J77" s="286"/>
      <c r="K77" s="284" t="e">
        <f>payesh!#REF!</f>
        <v>#REF!</v>
      </c>
      <c r="L77" s="284" t="e">
        <f>SHG!P76</f>
        <v>#REF!</v>
      </c>
      <c r="M77" s="284" t="e">
        <f>SHG!Q76</f>
        <v>#REF!</v>
      </c>
      <c r="N77" s="284" t="e">
        <f>SHG!R76</f>
        <v>#REF!</v>
      </c>
      <c r="O77" s="285" t="e">
        <f>SHG!N76</f>
        <v>#REF!</v>
      </c>
      <c r="P77" s="284" t="e">
        <f>payesh!#REF!</f>
        <v>#REF!</v>
      </c>
      <c r="Q77" s="287" t="e">
        <f>payesh!#REF!</f>
        <v>#REF!</v>
      </c>
    </row>
    <row r="78" spans="4:17" ht="18.75" thickBot="1" x14ac:dyDescent="0.45">
      <c r="D78" s="289" t="e">
        <f>SHG!B77</f>
        <v>#REF!</v>
      </c>
      <c r="E78" s="291" t="e">
        <f>SHG!C77</f>
        <v>#REF!</v>
      </c>
      <c r="F78" s="292" t="e">
        <f>SHG!D77</f>
        <v>#REF!</v>
      </c>
      <c r="G78" s="292" t="e">
        <f>SHG!E77</f>
        <v>#REF!</v>
      </c>
      <c r="H78" s="293" t="e">
        <f>payesh!#REF!</f>
        <v>#REF!</v>
      </c>
      <c r="I78" s="292" t="e">
        <f>SHG!F77</f>
        <v>#REF!</v>
      </c>
      <c r="J78" s="294"/>
      <c r="K78" s="292" t="e">
        <f>payesh!#REF!</f>
        <v>#REF!</v>
      </c>
      <c r="L78" s="292" t="e">
        <f>SHG!P77</f>
        <v>#REF!</v>
      </c>
      <c r="M78" s="292" t="e">
        <f>SHG!Q77</f>
        <v>#REF!</v>
      </c>
      <c r="N78" s="292" t="e">
        <f>SHG!R77</f>
        <v>#REF!</v>
      </c>
      <c r="O78" s="293" t="e">
        <f>SHG!N77</f>
        <v>#REF!</v>
      </c>
      <c r="P78" s="292" t="e">
        <f>payesh!#REF!</f>
        <v>#REF!</v>
      </c>
      <c r="Q78" s="295" t="e">
        <f>payesh!#REF!</f>
        <v>#REF!</v>
      </c>
    </row>
    <row r="79" spans="4:17" ht="18.75" thickBot="1" x14ac:dyDescent="0.45">
      <c r="D79" s="296" t="e">
        <f>SHG!B78</f>
        <v>#REF!</v>
      </c>
      <c r="E79" s="290" t="e">
        <f>SHG!C78</f>
        <v>#REF!</v>
      </c>
      <c r="F79" s="284" t="e">
        <f>SHG!D78</f>
        <v>#REF!</v>
      </c>
      <c r="G79" s="284" t="e">
        <f>SHG!E78</f>
        <v>#REF!</v>
      </c>
      <c r="H79" s="285" t="e">
        <f>payesh!#REF!</f>
        <v>#REF!</v>
      </c>
      <c r="I79" s="284" t="e">
        <f>SHG!F78</f>
        <v>#REF!</v>
      </c>
      <c r="J79" s="286"/>
      <c r="K79" s="284" t="e">
        <f>payesh!#REF!</f>
        <v>#REF!</v>
      </c>
      <c r="L79" s="284" t="e">
        <f>SHG!P78</f>
        <v>#REF!</v>
      </c>
      <c r="M79" s="284" t="e">
        <f>SHG!Q78</f>
        <v>#REF!</v>
      </c>
      <c r="N79" s="284" t="e">
        <f>SHG!R78</f>
        <v>#REF!</v>
      </c>
      <c r="O79" s="285" t="e">
        <f>SHG!N78</f>
        <v>#REF!</v>
      </c>
      <c r="P79" s="284" t="e">
        <f>payesh!#REF!</f>
        <v>#REF!</v>
      </c>
      <c r="Q79" s="287" t="e">
        <f>payesh!#REF!</f>
        <v>#REF!</v>
      </c>
    </row>
    <row r="80" spans="4:17" ht="18.75" thickBot="1" x14ac:dyDescent="0.45">
      <c r="D80" s="289" t="e">
        <f>SHG!B79</f>
        <v>#REF!</v>
      </c>
      <c r="E80" s="291" t="e">
        <f>SHG!C79</f>
        <v>#REF!</v>
      </c>
      <c r="F80" s="292" t="e">
        <f>SHG!D79</f>
        <v>#REF!</v>
      </c>
      <c r="G80" s="292" t="e">
        <f>SHG!E79</f>
        <v>#REF!</v>
      </c>
      <c r="H80" s="293" t="e">
        <f>payesh!#REF!</f>
        <v>#REF!</v>
      </c>
      <c r="I80" s="292" t="e">
        <f>SHG!F79</f>
        <v>#REF!</v>
      </c>
      <c r="J80" s="294"/>
      <c r="K80" s="292" t="e">
        <f>payesh!#REF!</f>
        <v>#REF!</v>
      </c>
      <c r="L80" s="292" t="e">
        <f>SHG!P79</f>
        <v>#REF!</v>
      </c>
      <c r="M80" s="292" t="e">
        <f>SHG!Q79</f>
        <v>#REF!</v>
      </c>
      <c r="N80" s="292" t="e">
        <f>SHG!R79</f>
        <v>#REF!</v>
      </c>
      <c r="O80" s="293" t="e">
        <f>SHG!N79</f>
        <v>#REF!</v>
      </c>
      <c r="P80" s="292" t="e">
        <f>payesh!#REF!</f>
        <v>#REF!</v>
      </c>
      <c r="Q80" s="295" t="e">
        <f>payesh!#REF!</f>
        <v>#REF!</v>
      </c>
    </row>
    <row r="81" spans="4:17" ht="18.75" thickBot="1" x14ac:dyDescent="0.45">
      <c r="D81" s="296" t="e">
        <f>SHG!B80</f>
        <v>#REF!</v>
      </c>
      <c r="E81" s="290" t="e">
        <f>SHG!C80</f>
        <v>#REF!</v>
      </c>
      <c r="F81" s="284" t="e">
        <f>SHG!D80</f>
        <v>#REF!</v>
      </c>
      <c r="G81" s="284" t="e">
        <f>SHG!E80</f>
        <v>#REF!</v>
      </c>
      <c r="H81" s="285" t="e">
        <f>payesh!#REF!</f>
        <v>#REF!</v>
      </c>
      <c r="I81" s="284" t="e">
        <f>SHG!F80</f>
        <v>#REF!</v>
      </c>
      <c r="J81" s="286"/>
      <c r="K81" s="284" t="e">
        <f>payesh!#REF!</f>
        <v>#REF!</v>
      </c>
      <c r="L81" s="284" t="e">
        <f>SHG!P80</f>
        <v>#REF!</v>
      </c>
      <c r="M81" s="284" t="e">
        <f>SHG!Q80</f>
        <v>#REF!</v>
      </c>
      <c r="N81" s="284" t="e">
        <f>SHG!R80</f>
        <v>#REF!</v>
      </c>
      <c r="O81" s="285" t="e">
        <f>SHG!N80</f>
        <v>#REF!</v>
      </c>
      <c r="P81" s="284" t="e">
        <f>payesh!#REF!</f>
        <v>#REF!</v>
      </c>
      <c r="Q81" s="287" t="e">
        <f>payesh!#REF!</f>
        <v>#REF!</v>
      </c>
    </row>
    <row r="82" spans="4:17" ht="18.75" thickBot="1" x14ac:dyDescent="0.45">
      <c r="D82" s="289" t="e">
        <f>SHG!B81</f>
        <v>#REF!</v>
      </c>
      <c r="E82" s="291" t="e">
        <f>SHG!C81</f>
        <v>#REF!</v>
      </c>
      <c r="F82" s="292" t="e">
        <f>SHG!D81</f>
        <v>#REF!</v>
      </c>
      <c r="G82" s="292" t="e">
        <f>SHG!E81</f>
        <v>#REF!</v>
      </c>
      <c r="H82" s="293" t="e">
        <f>payesh!#REF!</f>
        <v>#REF!</v>
      </c>
      <c r="I82" s="292" t="e">
        <f>SHG!F81</f>
        <v>#REF!</v>
      </c>
      <c r="J82" s="294"/>
      <c r="K82" s="292" t="e">
        <f>payesh!#REF!</f>
        <v>#REF!</v>
      </c>
      <c r="L82" s="292" t="e">
        <f>SHG!P81</f>
        <v>#REF!</v>
      </c>
      <c r="M82" s="292" t="e">
        <f>SHG!Q81</f>
        <v>#REF!</v>
      </c>
      <c r="N82" s="292" t="e">
        <f>SHG!R81</f>
        <v>#REF!</v>
      </c>
      <c r="O82" s="293" t="e">
        <f>SHG!N81</f>
        <v>#REF!</v>
      </c>
      <c r="P82" s="292" t="e">
        <f>payesh!#REF!</f>
        <v>#REF!</v>
      </c>
      <c r="Q82" s="295" t="e">
        <f>payesh!#REF!</f>
        <v>#REF!</v>
      </c>
    </row>
    <row r="83" spans="4:17" ht="18.75" thickBot="1" x14ac:dyDescent="0.45">
      <c r="D83" s="296" t="e">
        <f>SHG!B82</f>
        <v>#REF!</v>
      </c>
      <c r="E83" s="290" t="e">
        <f>SHG!C82</f>
        <v>#REF!</v>
      </c>
      <c r="F83" s="284" t="e">
        <f>SHG!D82</f>
        <v>#REF!</v>
      </c>
      <c r="G83" s="284" t="e">
        <f>SHG!E82</f>
        <v>#REF!</v>
      </c>
      <c r="H83" s="285" t="e">
        <f>payesh!#REF!</f>
        <v>#REF!</v>
      </c>
      <c r="I83" s="284" t="e">
        <f>SHG!F82</f>
        <v>#REF!</v>
      </c>
      <c r="J83" s="286"/>
      <c r="K83" s="284" t="e">
        <f>payesh!#REF!</f>
        <v>#REF!</v>
      </c>
      <c r="L83" s="284" t="e">
        <f>SHG!P82</f>
        <v>#REF!</v>
      </c>
      <c r="M83" s="284" t="e">
        <f>SHG!Q82</f>
        <v>#REF!</v>
      </c>
      <c r="N83" s="284" t="e">
        <f>SHG!R82</f>
        <v>#REF!</v>
      </c>
      <c r="O83" s="285" t="e">
        <f>SHG!N82</f>
        <v>#REF!</v>
      </c>
      <c r="P83" s="284" t="e">
        <f>payesh!#REF!</f>
        <v>#REF!</v>
      </c>
      <c r="Q83" s="287" t="e">
        <f>payesh!#REF!</f>
        <v>#REF!</v>
      </c>
    </row>
    <row r="84" spans="4:17" ht="18.75" thickBot="1" x14ac:dyDescent="0.45">
      <c r="D84" s="289" t="e">
        <f>SHG!B83</f>
        <v>#REF!</v>
      </c>
      <c r="E84" s="291" t="e">
        <f>SHG!C83</f>
        <v>#REF!</v>
      </c>
      <c r="F84" s="292" t="e">
        <f>SHG!D83</f>
        <v>#REF!</v>
      </c>
      <c r="G84" s="292" t="e">
        <f>SHG!E83</f>
        <v>#REF!</v>
      </c>
      <c r="H84" s="293" t="e">
        <f>payesh!#REF!</f>
        <v>#REF!</v>
      </c>
      <c r="I84" s="292" t="e">
        <f>SHG!F83</f>
        <v>#REF!</v>
      </c>
      <c r="J84" s="294"/>
      <c r="K84" s="292" t="e">
        <f>payesh!#REF!</f>
        <v>#REF!</v>
      </c>
      <c r="L84" s="292" t="e">
        <f>SHG!P83</f>
        <v>#REF!</v>
      </c>
      <c r="M84" s="292" t="e">
        <f>SHG!Q83</f>
        <v>#REF!</v>
      </c>
      <c r="N84" s="292" t="e">
        <f>SHG!R83</f>
        <v>#REF!</v>
      </c>
      <c r="O84" s="293" t="e">
        <f>SHG!N83</f>
        <v>#REF!</v>
      </c>
      <c r="P84" s="292" t="e">
        <f>payesh!#REF!</f>
        <v>#REF!</v>
      </c>
      <c r="Q84" s="295" t="e">
        <f>payesh!#REF!</f>
        <v>#REF!</v>
      </c>
    </row>
    <row r="85" spans="4:17" ht="18.75" thickBot="1" x14ac:dyDescent="0.45">
      <c r="D85" s="296" t="e">
        <f>SHG!B84</f>
        <v>#REF!</v>
      </c>
      <c r="E85" s="290" t="e">
        <f>SHG!C84</f>
        <v>#REF!</v>
      </c>
      <c r="F85" s="284" t="e">
        <f>SHG!D84</f>
        <v>#REF!</v>
      </c>
      <c r="G85" s="284" t="e">
        <f>SHG!E84</f>
        <v>#REF!</v>
      </c>
      <c r="H85" s="285" t="e">
        <f>payesh!#REF!</f>
        <v>#REF!</v>
      </c>
      <c r="I85" s="284" t="e">
        <f>SHG!F84</f>
        <v>#REF!</v>
      </c>
      <c r="J85" s="286"/>
      <c r="K85" s="284" t="e">
        <f>payesh!#REF!</f>
        <v>#REF!</v>
      </c>
      <c r="L85" s="284" t="e">
        <f>SHG!P84</f>
        <v>#REF!</v>
      </c>
      <c r="M85" s="284" t="e">
        <f>SHG!Q84</f>
        <v>#REF!</v>
      </c>
      <c r="N85" s="284" t="e">
        <f>SHG!R84</f>
        <v>#REF!</v>
      </c>
      <c r="O85" s="285" t="e">
        <f>SHG!N84</f>
        <v>#REF!</v>
      </c>
      <c r="P85" s="284" t="e">
        <f>payesh!#REF!</f>
        <v>#REF!</v>
      </c>
      <c r="Q85" s="287" t="e">
        <f>payesh!#REF!</f>
        <v>#REF!</v>
      </c>
    </row>
    <row r="86" spans="4:17" ht="18.75" thickBot="1" x14ac:dyDescent="0.45">
      <c r="D86" s="289" t="e">
        <f>SHG!B85</f>
        <v>#REF!</v>
      </c>
      <c r="E86" s="291" t="e">
        <f>SHG!C85</f>
        <v>#REF!</v>
      </c>
      <c r="F86" s="292" t="e">
        <f>SHG!D85</f>
        <v>#REF!</v>
      </c>
      <c r="G86" s="292" t="e">
        <f>SHG!E85</f>
        <v>#REF!</v>
      </c>
      <c r="H86" s="293" t="e">
        <f>payesh!#REF!</f>
        <v>#REF!</v>
      </c>
      <c r="I86" s="292" t="e">
        <f>SHG!F85</f>
        <v>#REF!</v>
      </c>
      <c r="J86" s="294"/>
      <c r="K86" s="292" t="e">
        <f>payesh!#REF!</f>
        <v>#REF!</v>
      </c>
      <c r="L86" s="292" t="e">
        <f>SHG!P85</f>
        <v>#REF!</v>
      </c>
      <c r="M86" s="292" t="e">
        <f>SHG!Q85</f>
        <v>#REF!</v>
      </c>
      <c r="N86" s="292" t="e">
        <f>SHG!R85</f>
        <v>#REF!</v>
      </c>
      <c r="O86" s="293" t="e">
        <f>SHG!N85</f>
        <v>#REF!</v>
      </c>
      <c r="P86" s="292" t="e">
        <f>payesh!#REF!</f>
        <v>#REF!</v>
      </c>
      <c r="Q86" s="295" t="e">
        <f>payesh!#REF!</f>
        <v>#REF!</v>
      </c>
    </row>
    <row r="87" spans="4:17" ht="18.75" thickBot="1" x14ac:dyDescent="0.45">
      <c r="D87" s="296" t="e">
        <f>SHG!B86</f>
        <v>#REF!</v>
      </c>
      <c r="E87" s="290" t="e">
        <f>SHG!C86</f>
        <v>#REF!</v>
      </c>
      <c r="F87" s="284" t="e">
        <f>SHG!D86</f>
        <v>#REF!</v>
      </c>
      <c r="G87" s="284" t="e">
        <f>SHG!E86</f>
        <v>#REF!</v>
      </c>
      <c r="H87" s="285" t="e">
        <f>payesh!#REF!</f>
        <v>#REF!</v>
      </c>
      <c r="I87" s="284" t="e">
        <f>SHG!F86</f>
        <v>#REF!</v>
      </c>
      <c r="J87" s="286"/>
      <c r="K87" s="284" t="e">
        <f>payesh!#REF!</f>
        <v>#REF!</v>
      </c>
      <c r="L87" s="284" t="e">
        <f>SHG!P86</f>
        <v>#REF!</v>
      </c>
      <c r="M87" s="284" t="e">
        <f>SHG!Q86</f>
        <v>#REF!</v>
      </c>
      <c r="N87" s="284" t="e">
        <f>SHG!R86</f>
        <v>#REF!</v>
      </c>
      <c r="O87" s="285" t="e">
        <f>SHG!N86</f>
        <v>#REF!</v>
      </c>
      <c r="P87" s="284" t="e">
        <f>payesh!#REF!</f>
        <v>#REF!</v>
      </c>
      <c r="Q87" s="287" t="e">
        <f>payesh!#REF!</f>
        <v>#REF!</v>
      </c>
    </row>
    <row r="88" spans="4:17" ht="18.75" thickBot="1" x14ac:dyDescent="0.45">
      <c r="D88" s="289" t="e">
        <f>SHG!B87</f>
        <v>#REF!</v>
      </c>
      <c r="E88" s="291" t="e">
        <f>SHG!C87</f>
        <v>#REF!</v>
      </c>
      <c r="F88" s="292" t="e">
        <f>SHG!D87</f>
        <v>#REF!</v>
      </c>
      <c r="G88" s="292" t="e">
        <f>SHG!E87</f>
        <v>#REF!</v>
      </c>
      <c r="H88" s="293" t="e">
        <f>payesh!#REF!</f>
        <v>#REF!</v>
      </c>
      <c r="I88" s="292" t="e">
        <f>SHG!F87</f>
        <v>#REF!</v>
      </c>
      <c r="J88" s="294"/>
      <c r="K88" s="292" t="e">
        <f>payesh!#REF!</f>
        <v>#REF!</v>
      </c>
      <c r="L88" s="292" t="e">
        <f>SHG!P87</f>
        <v>#REF!</v>
      </c>
      <c r="M88" s="292" t="e">
        <f>SHG!Q87</f>
        <v>#REF!</v>
      </c>
      <c r="N88" s="292" t="e">
        <f>SHG!R87</f>
        <v>#REF!</v>
      </c>
      <c r="O88" s="293" t="e">
        <f>SHG!N87</f>
        <v>#REF!</v>
      </c>
      <c r="P88" s="292" t="e">
        <f>payesh!#REF!</f>
        <v>#REF!</v>
      </c>
      <c r="Q88" s="295" t="e">
        <f>payesh!#REF!</f>
        <v>#REF!</v>
      </c>
    </row>
    <row r="89" spans="4:17" ht="18.75" thickBot="1" x14ac:dyDescent="0.45">
      <c r="D89" s="296" t="e">
        <f>SHG!B88</f>
        <v>#REF!</v>
      </c>
      <c r="E89" s="290" t="e">
        <f>SHG!C88</f>
        <v>#REF!</v>
      </c>
      <c r="F89" s="284" t="e">
        <f>SHG!D88</f>
        <v>#REF!</v>
      </c>
      <c r="G89" s="284" t="e">
        <f>SHG!E88</f>
        <v>#REF!</v>
      </c>
      <c r="H89" s="285" t="e">
        <f>payesh!#REF!</f>
        <v>#REF!</v>
      </c>
      <c r="I89" s="284" t="e">
        <f>SHG!F88</f>
        <v>#REF!</v>
      </c>
      <c r="J89" s="286"/>
      <c r="K89" s="284" t="e">
        <f>payesh!#REF!</f>
        <v>#REF!</v>
      </c>
      <c r="L89" s="284" t="e">
        <f>SHG!P88</f>
        <v>#REF!</v>
      </c>
      <c r="M89" s="284" t="e">
        <f>SHG!Q88</f>
        <v>#REF!</v>
      </c>
      <c r="N89" s="284" t="e">
        <f>SHG!R88</f>
        <v>#REF!</v>
      </c>
      <c r="O89" s="285" t="e">
        <f>SHG!N88</f>
        <v>#REF!</v>
      </c>
      <c r="P89" s="284" t="e">
        <f>payesh!#REF!</f>
        <v>#REF!</v>
      </c>
      <c r="Q89" s="287" t="e">
        <f>payesh!#REF!</f>
        <v>#REF!</v>
      </c>
    </row>
    <row r="90" spans="4:17" ht="18.75" thickBot="1" x14ac:dyDescent="0.45">
      <c r="D90" s="289" t="e">
        <f>SHG!B89</f>
        <v>#REF!</v>
      </c>
      <c r="E90" s="291" t="e">
        <f>SHG!C89</f>
        <v>#REF!</v>
      </c>
      <c r="F90" s="292" t="e">
        <f>SHG!D89</f>
        <v>#REF!</v>
      </c>
      <c r="G90" s="292" t="e">
        <f>SHG!E89</f>
        <v>#REF!</v>
      </c>
      <c r="H90" s="293" t="e">
        <f>payesh!#REF!</f>
        <v>#REF!</v>
      </c>
      <c r="I90" s="292" t="e">
        <f>SHG!F89</f>
        <v>#REF!</v>
      </c>
      <c r="J90" s="294"/>
      <c r="K90" s="292" t="e">
        <f>payesh!#REF!</f>
        <v>#REF!</v>
      </c>
      <c r="L90" s="292" t="e">
        <f>SHG!P89</f>
        <v>#REF!</v>
      </c>
      <c r="M90" s="292" t="e">
        <f>SHG!Q89</f>
        <v>#REF!</v>
      </c>
      <c r="N90" s="292" t="e">
        <f>SHG!R89</f>
        <v>#REF!</v>
      </c>
      <c r="O90" s="293" t="e">
        <f>SHG!N89</f>
        <v>#REF!</v>
      </c>
      <c r="P90" s="292" t="e">
        <f>payesh!#REF!</f>
        <v>#REF!</v>
      </c>
      <c r="Q90" s="295" t="e">
        <f>payesh!#REF!</f>
        <v>#REF!</v>
      </c>
    </row>
    <row r="91" spans="4:17" ht="18.75" thickBot="1" x14ac:dyDescent="0.45">
      <c r="D91" s="296" t="e">
        <f>SHG!B90</f>
        <v>#REF!</v>
      </c>
      <c r="E91" s="290" t="e">
        <f>SHG!C90</f>
        <v>#REF!</v>
      </c>
      <c r="F91" s="284" t="e">
        <f>SHG!D90</f>
        <v>#REF!</v>
      </c>
      <c r="G91" s="284" t="e">
        <f>SHG!E90</f>
        <v>#REF!</v>
      </c>
      <c r="H91" s="285" t="e">
        <f>payesh!#REF!</f>
        <v>#REF!</v>
      </c>
      <c r="I91" s="284" t="e">
        <f>SHG!F90</f>
        <v>#REF!</v>
      </c>
      <c r="J91" s="286"/>
      <c r="K91" s="284" t="e">
        <f>payesh!#REF!</f>
        <v>#REF!</v>
      </c>
      <c r="L91" s="284" t="e">
        <f>SHG!P90</f>
        <v>#REF!</v>
      </c>
      <c r="M91" s="284" t="e">
        <f>SHG!Q90</f>
        <v>#REF!</v>
      </c>
      <c r="N91" s="284" t="e">
        <f>SHG!R90</f>
        <v>#REF!</v>
      </c>
      <c r="O91" s="285" t="e">
        <f>SHG!N90</f>
        <v>#REF!</v>
      </c>
      <c r="P91" s="284" t="e">
        <f>payesh!#REF!</f>
        <v>#REF!</v>
      </c>
      <c r="Q91" s="287" t="e">
        <f>payesh!#REF!</f>
        <v>#REF!</v>
      </c>
    </row>
    <row r="92" spans="4:17" ht="18.75" thickBot="1" x14ac:dyDescent="0.45">
      <c r="D92" s="289" t="e">
        <f>SHG!B91</f>
        <v>#REF!</v>
      </c>
      <c r="E92" s="291" t="e">
        <f>SHG!C91</f>
        <v>#REF!</v>
      </c>
      <c r="F92" s="292" t="e">
        <f>SHG!D91</f>
        <v>#REF!</v>
      </c>
      <c r="G92" s="292" t="e">
        <f>SHG!E91</f>
        <v>#REF!</v>
      </c>
      <c r="H92" s="293" t="e">
        <f>payesh!#REF!</f>
        <v>#REF!</v>
      </c>
      <c r="I92" s="292" t="e">
        <f>SHG!F91</f>
        <v>#REF!</v>
      </c>
      <c r="J92" s="294"/>
      <c r="K92" s="292" t="e">
        <f>payesh!#REF!</f>
        <v>#REF!</v>
      </c>
      <c r="L92" s="292" t="e">
        <f>SHG!P91</f>
        <v>#REF!</v>
      </c>
      <c r="M92" s="292" t="e">
        <f>SHG!Q91</f>
        <v>#REF!</v>
      </c>
      <c r="N92" s="292" t="e">
        <f>SHG!R91</f>
        <v>#REF!</v>
      </c>
      <c r="O92" s="293" t="e">
        <f>SHG!N91</f>
        <v>#REF!</v>
      </c>
      <c r="P92" s="292" t="e">
        <f>payesh!#REF!</f>
        <v>#REF!</v>
      </c>
      <c r="Q92" s="295" t="e">
        <f>payesh!#REF!</f>
        <v>#REF!</v>
      </c>
    </row>
    <row r="93" spans="4:17" ht="18.75" thickBot="1" x14ac:dyDescent="0.45">
      <c r="D93" s="296" t="e">
        <f>SHG!B92</f>
        <v>#REF!</v>
      </c>
      <c r="E93" s="290" t="e">
        <f>SHG!C92</f>
        <v>#REF!</v>
      </c>
      <c r="F93" s="284" t="e">
        <f>SHG!D92</f>
        <v>#REF!</v>
      </c>
      <c r="G93" s="284" t="e">
        <f>SHG!E92</f>
        <v>#REF!</v>
      </c>
      <c r="H93" s="285" t="e">
        <f>payesh!#REF!</f>
        <v>#REF!</v>
      </c>
      <c r="I93" s="284" t="e">
        <f>SHG!F92</f>
        <v>#REF!</v>
      </c>
      <c r="J93" s="286"/>
      <c r="K93" s="284" t="e">
        <f>payesh!#REF!</f>
        <v>#REF!</v>
      </c>
      <c r="L93" s="284" t="e">
        <f>SHG!P92</f>
        <v>#REF!</v>
      </c>
      <c r="M93" s="284" t="e">
        <f>SHG!Q92</f>
        <v>#REF!</v>
      </c>
      <c r="N93" s="284" t="e">
        <f>SHG!R92</f>
        <v>#REF!</v>
      </c>
      <c r="O93" s="285" t="e">
        <f>SHG!N92</f>
        <v>#REF!</v>
      </c>
      <c r="P93" s="284" t="e">
        <f>payesh!#REF!</f>
        <v>#REF!</v>
      </c>
      <c r="Q93" s="287" t="e">
        <f>payesh!#REF!</f>
        <v>#REF!</v>
      </c>
    </row>
    <row r="94" spans="4:17" ht="18.75" thickBot="1" x14ac:dyDescent="0.45">
      <c r="D94" s="289" t="e">
        <f>SHG!B93</f>
        <v>#REF!</v>
      </c>
      <c r="E94" s="291" t="e">
        <f>SHG!C93</f>
        <v>#REF!</v>
      </c>
      <c r="F94" s="292" t="e">
        <f>SHG!D93</f>
        <v>#REF!</v>
      </c>
      <c r="G94" s="292" t="e">
        <f>SHG!E93</f>
        <v>#REF!</v>
      </c>
      <c r="H94" s="293" t="e">
        <f>payesh!#REF!</f>
        <v>#REF!</v>
      </c>
      <c r="I94" s="292" t="e">
        <f>SHG!F93</f>
        <v>#REF!</v>
      </c>
      <c r="J94" s="294"/>
      <c r="K94" s="292" t="e">
        <f>payesh!#REF!</f>
        <v>#REF!</v>
      </c>
      <c r="L94" s="292" t="e">
        <f>SHG!P93</f>
        <v>#REF!</v>
      </c>
      <c r="M94" s="292" t="e">
        <f>SHG!Q93</f>
        <v>#REF!</v>
      </c>
      <c r="N94" s="292" t="e">
        <f>SHG!R93</f>
        <v>#REF!</v>
      </c>
      <c r="O94" s="293" t="e">
        <f>SHG!N93</f>
        <v>#REF!</v>
      </c>
      <c r="P94" s="292" t="e">
        <f>payesh!#REF!</f>
        <v>#REF!</v>
      </c>
      <c r="Q94" s="295" t="e">
        <f>payesh!#REF!</f>
        <v>#REF!</v>
      </c>
    </row>
    <row r="95" spans="4:17" ht="18.75" thickBot="1" x14ac:dyDescent="0.45">
      <c r="D95" s="296" t="e">
        <f>SHG!B94</f>
        <v>#REF!</v>
      </c>
      <c r="E95" s="290" t="e">
        <f>SHG!C94</f>
        <v>#REF!</v>
      </c>
      <c r="F95" s="284" t="e">
        <f>SHG!D94</f>
        <v>#REF!</v>
      </c>
      <c r="G95" s="284" t="e">
        <f>SHG!E94</f>
        <v>#REF!</v>
      </c>
      <c r="H95" s="285" t="e">
        <f>payesh!#REF!</f>
        <v>#REF!</v>
      </c>
      <c r="I95" s="284" t="e">
        <f>SHG!F94</f>
        <v>#REF!</v>
      </c>
      <c r="J95" s="286"/>
      <c r="K95" s="284" t="e">
        <f>payesh!#REF!</f>
        <v>#REF!</v>
      </c>
      <c r="L95" s="284" t="e">
        <f>SHG!P94</f>
        <v>#REF!</v>
      </c>
      <c r="M95" s="284" t="e">
        <f>SHG!Q94</f>
        <v>#REF!</v>
      </c>
      <c r="N95" s="284" t="e">
        <f>SHG!R94</f>
        <v>#REF!</v>
      </c>
      <c r="O95" s="285" t="e">
        <f>SHG!N94</f>
        <v>#REF!</v>
      </c>
      <c r="P95" s="284" t="e">
        <f>payesh!#REF!</f>
        <v>#REF!</v>
      </c>
      <c r="Q95" s="287" t="e">
        <f>payesh!#REF!</f>
        <v>#REF!</v>
      </c>
    </row>
    <row r="96" spans="4:17" ht="18.75" thickBot="1" x14ac:dyDescent="0.45">
      <c r="D96" s="289" t="e">
        <f>SHG!B95</f>
        <v>#REF!</v>
      </c>
      <c r="E96" s="291" t="e">
        <f>SHG!C95</f>
        <v>#REF!</v>
      </c>
      <c r="F96" s="292" t="e">
        <f>SHG!D95</f>
        <v>#REF!</v>
      </c>
      <c r="G96" s="292" t="e">
        <f>SHG!E95</f>
        <v>#REF!</v>
      </c>
      <c r="H96" s="293" t="e">
        <f>payesh!#REF!</f>
        <v>#REF!</v>
      </c>
      <c r="I96" s="292" t="e">
        <f>SHG!F95</f>
        <v>#REF!</v>
      </c>
      <c r="J96" s="294"/>
      <c r="K96" s="292" t="e">
        <f>payesh!#REF!</f>
        <v>#REF!</v>
      </c>
      <c r="L96" s="292" t="e">
        <f>SHG!P95</f>
        <v>#REF!</v>
      </c>
      <c r="M96" s="292" t="e">
        <f>SHG!Q95</f>
        <v>#REF!</v>
      </c>
      <c r="N96" s="292" t="e">
        <f>SHG!R95</f>
        <v>#REF!</v>
      </c>
      <c r="O96" s="293" t="e">
        <f>SHG!N95</f>
        <v>#REF!</v>
      </c>
      <c r="P96" s="292" t="e">
        <f>payesh!#REF!</f>
        <v>#REF!</v>
      </c>
      <c r="Q96" s="295" t="e">
        <f>payesh!#REF!</f>
        <v>#REF!</v>
      </c>
    </row>
    <row r="97" spans="4:17" ht="18.75" thickBot="1" x14ac:dyDescent="0.45">
      <c r="D97" s="296" t="e">
        <f>SHG!B96</f>
        <v>#REF!</v>
      </c>
      <c r="E97" s="290" t="e">
        <f>SHG!C96</f>
        <v>#REF!</v>
      </c>
      <c r="F97" s="284" t="e">
        <f>SHG!D96</f>
        <v>#REF!</v>
      </c>
      <c r="G97" s="284" t="e">
        <f>SHG!E96</f>
        <v>#REF!</v>
      </c>
      <c r="H97" s="285" t="e">
        <f>payesh!#REF!</f>
        <v>#REF!</v>
      </c>
      <c r="I97" s="284" t="e">
        <f>SHG!F96</f>
        <v>#REF!</v>
      </c>
      <c r="J97" s="286"/>
      <c r="K97" s="284" t="e">
        <f>payesh!#REF!</f>
        <v>#REF!</v>
      </c>
      <c r="L97" s="284" t="e">
        <f>SHG!P96</f>
        <v>#REF!</v>
      </c>
      <c r="M97" s="284" t="e">
        <f>SHG!Q96</f>
        <v>#REF!</v>
      </c>
      <c r="N97" s="284" t="e">
        <f>SHG!R96</f>
        <v>#REF!</v>
      </c>
      <c r="O97" s="285" t="e">
        <f>SHG!N96</f>
        <v>#REF!</v>
      </c>
      <c r="P97" s="284" t="e">
        <f>payesh!#REF!</f>
        <v>#REF!</v>
      </c>
      <c r="Q97" s="287" t="e">
        <f>payesh!#REF!</f>
        <v>#REF!</v>
      </c>
    </row>
    <row r="98" spans="4:17" ht="18.75" thickBot="1" x14ac:dyDescent="0.45">
      <c r="D98" s="289" t="e">
        <f>SHG!B97</f>
        <v>#REF!</v>
      </c>
      <c r="E98" s="291" t="e">
        <f>SHG!C97</f>
        <v>#REF!</v>
      </c>
      <c r="F98" s="292" t="e">
        <f>SHG!D97</f>
        <v>#REF!</v>
      </c>
      <c r="G98" s="292" t="e">
        <f>SHG!E97</f>
        <v>#REF!</v>
      </c>
      <c r="H98" s="293" t="e">
        <f>payesh!#REF!</f>
        <v>#REF!</v>
      </c>
      <c r="I98" s="292" t="e">
        <f>SHG!F97</f>
        <v>#REF!</v>
      </c>
      <c r="J98" s="294"/>
      <c r="K98" s="292" t="e">
        <f>payesh!#REF!</f>
        <v>#REF!</v>
      </c>
      <c r="L98" s="292" t="e">
        <f>SHG!P97</f>
        <v>#REF!</v>
      </c>
      <c r="M98" s="292" t="e">
        <f>SHG!Q97</f>
        <v>#REF!</v>
      </c>
      <c r="N98" s="292" t="e">
        <f>SHG!R97</f>
        <v>#REF!</v>
      </c>
      <c r="O98" s="293" t="e">
        <f>SHG!N97</f>
        <v>#REF!</v>
      </c>
      <c r="P98" s="292" t="e">
        <f>payesh!#REF!</f>
        <v>#REF!</v>
      </c>
      <c r="Q98" s="295" t="e">
        <f>payesh!#REF!</f>
        <v>#REF!</v>
      </c>
    </row>
    <row r="99" spans="4:17" ht="18.75" thickBot="1" x14ac:dyDescent="0.45">
      <c r="D99" s="296" t="e">
        <f>SHG!B98</f>
        <v>#REF!</v>
      </c>
      <c r="E99" s="290" t="e">
        <f>SHG!C98</f>
        <v>#REF!</v>
      </c>
      <c r="F99" s="284" t="e">
        <f>SHG!D98</f>
        <v>#REF!</v>
      </c>
      <c r="G99" s="284" t="e">
        <f>SHG!E98</f>
        <v>#REF!</v>
      </c>
      <c r="H99" s="285" t="e">
        <f>payesh!#REF!</f>
        <v>#REF!</v>
      </c>
      <c r="I99" s="284" t="e">
        <f>SHG!F98</f>
        <v>#REF!</v>
      </c>
      <c r="J99" s="286"/>
      <c r="K99" s="284" t="e">
        <f>payesh!#REF!</f>
        <v>#REF!</v>
      </c>
      <c r="L99" s="284" t="e">
        <f>SHG!P98</f>
        <v>#REF!</v>
      </c>
      <c r="M99" s="284" t="e">
        <f>SHG!Q98</f>
        <v>#REF!</v>
      </c>
      <c r="N99" s="284" t="e">
        <f>SHG!R98</f>
        <v>#REF!</v>
      </c>
      <c r="O99" s="285" t="e">
        <f>SHG!N98</f>
        <v>#REF!</v>
      </c>
      <c r="P99" s="284" t="e">
        <f>payesh!#REF!</f>
        <v>#REF!</v>
      </c>
      <c r="Q99" s="287" t="e">
        <f>payesh!#REF!</f>
        <v>#REF!</v>
      </c>
    </row>
    <row r="100" spans="4:17" ht="18.75" thickBot="1" x14ac:dyDescent="0.45">
      <c r="D100" s="289" t="e">
        <f>SHG!B99</f>
        <v>#REF!</v>
      </c>
      <c r="E100" s="291" t="e">
        <f>SHG!C99</f>
        <v>#REF!</v>
      </c>
      <c r="F100" s="292" t="e">
        <f>SHG!D99</f>
        <v>#REF!</v>
      </c>
      <c r="G100" s="292" t="e">
        <f>SHG!E99</f>
        <v>#REF!</v>
      </c>
      <c r="H100" s="293" t="e">
        <f>payesh!#REF!</f>
        <v>#REF!</v>
      </c>
      <c r="I100" s="292" t="e">
        <f>SHG!F99</f>
        <v>#REF!</v>
      </c>
      <c r="J100" s="294"/>
      <c r="K100" s="292" t="e">
        <f>payesh!#REF!</f>
        <v>#REF!</v>
      </c>
      <c r="L100" s="292" t="e">
        <f>SHG!P99</f>
        <v>#REF!</v>
      </c>
      <c r="M100" s="292" t="e">
        <f>SHG!Q99</f>
        <v>#REF!</v>
      </c>
      <c r="N100" s="292" t="e">
        <f>SHG!R99</f>
        <v>#REF!</v>
      </c>
      <c r="O100" s="293" t="e">
        <f>SHG!N99</f>
        <v>#REF!</v>
      </c>
      <c r="P100" s="292" t="e">
        <f>payesh!#REF!</f>
        <v>#REF!</v>
      </c>
      <c r="Q100" s="295" t="e">
        <f>payesh!#REF!</f>
        <v>#REF!</v>
      </c>
    </row>
    <row r="101" spans="4:17" ht="18.75" thickBot="1" x14ac:dyDescent="0.45">
      <c r="D101" s="296" t="e">
        <f>SHG!B100</f>
        <v>#REF!</v>
      </c>
      <c r="E101" s="290" t="e">
        <f>SHG!C100</f>
        <v>#REF!</v>
      </c>
      <c r="F101" s="284" t="e">
        <f>SHG!D100</f>
        <v>#REF!</v>
      </c>
      <c r="G101" s="284" t="e">
        <f>SHG!E100</f>
        <v>#REF!</v>
      </c>
      <c r="H101" s="285" t="e">
        <f>payesh!#REF!</f>
        <v>#REF!</v>
      </c>
      <c r="I101" s="284" t="e">
        <f>SHG!F100</f>
        <v>#REF!</v>
      </c>
      <c r="J101" s="286"/>
      <c r="K101" s="284" t="e">
        <f>payesh!#REF!</f>
        <v>#REF!</v>
      </c>
      <c r="L101" s="284" t="e">
        <f>SHG!P100</f>
        <v>#REF!</v>
      </c>
      <c r="M101" s="284" t="e">
        <f>SHG!Q100</f>
        <v>#REF!</v>
      </c>
      <c r="N101" s="284" t="e">
        <f>SHG!R100</f>
        <v>#REF!</v>
      </c>
      <c r="O101" s="285" t="e">
        <f>SHG!N100</f>
        <v>#REF!</v>
      </c>
      <c r="P101" s="284" t="e">
        <f>payesh!#REF!</f>
        <v>#REF!</v>
      </c>
      <c r="Q101" s="287" t="e">
        <f>payesh!#REF!</f>
        <v>#REF!</v>
      </c>
    </row>
    <row r="102" spans="4:17" ht="18.75" thickBot="1" x14ac:dyDescent="0.45">
      <c r="D102" s="289" t="e">
        <f>SHG!B101</f>
        <v>#REF!</v>
      </c>
      <c r="E102" s="291" t="e">
        <f>SHG!C101</f>
        <v>#REF!</v>
      </c>
      <c r="F102" s="292" t="e">
        <f>SHG!D101</f>
        <v>#REF!</v>
      </c>
      <c r="G102" s="292" t="e">
        <f>SHG!E101</f>
        <v>#REF!</v>
      </c>
      <c r="H102" s="293" t="e">
        <f>payesh!#REF!</f>
        <v>#REF!</v>
      </c>
      <c r="I102" s="292" t="e">
        <f>SHG!F101</f>
        <v>#REF!</v>
      </c>
      <c r="J102" s="294"/>
      <c r="K102" s="292" t="e">
        <f>payesh!#REF!</f>
        <v>#REF!</v>
      </c>
      <c r="L102" s="292" t="e">
        <f>SHG!P101</f>
        <v>#REF!</v>
      </c>
      <c r="M102" s="292" t="e">
        <f>SHG!Q101</f>
        <v>#REF!</v>
      </c>
      <c r="N102" s="292" t="e">
        <f>SHG!R101</f>
        <v>#REF!</v>
      </c>
      <c r="O102" s="293" t="e">
        <f>SHG!N101</f>
        <v>#REF!</v>
      </c>
      <c r="P102" s="292" t="e">
        <f>payesh!#REF!</f>
        <v>#REF!</v>
      </c>
      <c r="Q102" s="295" t="e">
        <f>payesh!#REF!</f>
        <v>#REF!</v>
      </c>
    </row>
    <row r="103" spans="4:17" ht="18.75" thickBot="1" x14ac:dyDescent="0.45">
      <c r="D103" s="296" t="e">
        <f>SHG!B102</f>
        <v>#REF!</v>
      </c>
      <c r="E103" s="290" t="e">
        <f>SHG!C102</f>
        <v>#REF!</v>
      </c>
      <c r="F103" s="284" t="e">
        <f>SHG!D102</f>
        <v>#REF!</v>
      </c>
      <c r="G103" s="284" t="e">
        <f>SHG!E102</f>
        <v>#REF!</v>
      </c>
      <c r="H103" s="285" t="e">
        <f>payesh!#REF!</f>
        <v>#REF!</v>
      </c>
      <c r="I103" s="284" t="e">
        <f>SHG!F102</f>
        <v>#REF!</v>
      </c>
      <c r="J103" s="286"/>
      <c r="K103" s="284" t="e">
        <f>payesh!#REF!</f>
        <v>#REF!</v>
      </c>
      <c r="L103" s="284" t="e">
        <f>SHG!P102</f>
        <v>#REF!</v>
      </c>
      <c r="M103" s="284" t="e">
        <f>SHG!Q102</f>
        <v>#REF!</v>
      </c>
      <c r="N103" s="284" t="e">
        <f>SHG!R102</f>
        <v>#REF!</v>
      </c>
      <c r="O103" s="285" t="e">
        <f>SHG!N102</f>
        <v>#REF!</v>
      </c>
      <c r="P103" s="284" t="e">
        <f>payesh!#REF!</f>
        <v>#REF!</v>
      </c>
      <c r="Q103" s="287" t="e">
        <f>payesh!#REF!</f>
        <v>#REF!</v>
      </c>
    </row>
    <row r="104" spans="4:17" ht="18.75" thickBot="1" x14ac:dyDescent="0.45">
      <c r="D104" s="289" t="e">
        <f>SHG!B103</f>
        <v>#REF!</v>
      </c>
      <c r="E104" s="291" t="e">
        <f>SHG!C103</f>
        <v>#REF!</v>
      </c>
      <c r="F104" s="292" t="e">
        <f>SHG!D103</f>
        <v>#REF!</v>
      </c>
      <c r="G104" s="292" t="e">
        <f>SHG!E103</f>
        <v>#REF!</v>
      </c>
      <c r="H104" s="293" t="e">
        <f>payesh!#REF!</f>
        <v>#REF!</v>
      </c>
      <c r="I104" s="292" t="e">
        <f>SHG!F103</f>
        <v>#REF!</v>
      </c>
      <c r="J104" s="294"/>
      <c r="K104" s="292" t="e">
        <f>payesh!#REF!</f>
        <v>#REF!</v>
      </c>
      <c r="L104" s="292" t="e">
        <f>SHG!P103</f>
        <v>#REF!</v>
      </c>
      <c r="M104" s="292" t="e">
        <f>SHG!Q103</f>
        <v>#REF!</v>
      </c>
      <c r="N104" s="292" t="e">
        <f>SHG!R103</f>
        <v>#REF!</v>
      </c>
      <c r="O104" s="293" t="e">
        <f>SHG!N103</f>
        <v>#REF!</v>
      </c>
      <c r="P104" s="292" t="e">
        <f>payesh!#REF!</f>
        <v>#REF!</v>
      </c>
      <c r="Q104" s="295" t="e">
        <f>payesh!#REF!</f>
        <v>#REF!</v>
      </c>
    </row>
    <row r="105" spans="4:17" ht="18.75" thickBot="1" x14ac:dyDescent="0.45">
      <c r="D105" s="296" t="e">
        <f>SHG!B104</f>
        <v>#REF!</v>
      </c>
      <c r="E105" s="290" t="e">
        <f>SHG!C104</f>
        <v>#REF!</v>
      </c>
      <c r="F105" s="284" t="e">
        <f>SHG!D104</f>
        <v>#REF!</v>
      </c>
      <c r="G105" s="284" t="e">
        <f>SHG!E104</f>
        <v>#REF!</v>
      </c>
      <c r="H105" s="285" t="e">
        <f>payesh!#REF!</f>
        <v>#REF!</v>
      </c>
      <c r="I105" s="284" t="e">
        <f>SHG!F104</f>
        <v>#REF!</v>
      </c>
      <c r="J105" s="286"/>
      <c r="K105" s="284" t="e">
        <f>payesh!#REF!</f>
        <v>#REF!</v>
      </c>
      <c r="L105" s="284" t="e">
        <f>SHG!P104</f>
        <v>#REF!</v>
      </c>
      <c r="M105" s="284" t="e">
        <f>SHG!Q104</f>
        <v>#REF!</v>
      </c>
      <c r="N105" s="284" t="e">
        <f>SHG!R104</f>
        <v>#REF!</v>
      </c>
      <c r="O105" s="285" t="e">
        <f>SHG!N104</f>
        <v>#REF!</v>
      </c>
      <c r="P105" s="284" t="e">
        <f>payesh!#REF!</f>
        <v>#REF!</v>
      </c>
      <c r="Q105" s="287" t="e">
        <f>payesh!#REF!</f>
        <v>#REF!</v>
      </c>
    </row>
    <row r="106" spans="4:17" ht="18.75" thickBot="1" x14ac:dyDescent="0.45">
      <c r="D106" s="289" t="e">
        <f>SHG!B105</f>
        <v>#REF!</v>
      </c>
      <c r="E106" s="291" t="e">
        <f>SHG!C105</f>
        <v>#REF!</v>
      </c>
      <c r="F106" s="292" t="e">
        <f>SHG!D105</f>
        <v>#REF!</v>
      </c>
      <c r="G106" s="292" t="e">
        <f>SHG!E105</f>
        <v>#REF!</v>
      </c>
      <c r="H106" s="293" t="e">
        <f>payesh!#REF!</f>
        <v>#REF!</v>
      </c>
      <c r="I106" s="292" t="e">
        <f>SHG!F105</f>
        <v>#REF!</v>
      </c>
      <c r="J106" s="294"/>
      <c r="K106" s="292" t="e">
        <f>payesh!#REF!</f>
        <v>#REF!</v>
      </c>
      <c r="L106" s="292" t="e">
        <f>SHG!P105</f>
        <v>#REF!</v>
      </c>
      <c r="M106" s="292" t="e">
        <f>SHG!Q105</f>
        <v>#REF!</v>
      </c>
      <c r="N106" s="292" t="e">
        <f>SHG!R105</f>
        <v>#REF!</v>
      </c>
      <c r="O106" s="293" t="e">
        <f>SHG!N105</f>
        <v>#REF!</v>
      </c>
      <c r="P106" s="292" t="e">
        <f>payesh!#REF!</f>
        <v>#REF!</v>
      </c>
      <c r="Q106" s="295" t="e">
        <f>payesh!#REF!</f>
        <v>#REF!</v>
      </c>
    </row>
    <row r="107" spans="4:17" ht="18.75" thickBot="1" x14ac:dyDescent="0.45">
      <c r="D107" s="296" t="e">
        <f>SHG!B106</f>
        <v>#REF!</v>
      </c>
      <c r="E107" s="290" t="e">
        <f>SHG!C106</f>
        <v>#REF!</v>
      </c>
      <c r="F107" s="284" t="e">
        <f>SHG!D106</f>
        <v>#REF!</v>
      </c>
      <c r="G107" s="284" t="e">
        <f>SHG!E106</f>
        <v>#REF!</v>
      </c>
      <c r="H107" s="285" t="e">
        <f>payesh!#REF!</f>
        <v>#REF!</v>
      </c>
      <c r="I107" s="284" t="e">
        <f>SHG!F106</f>
        <v>#REF!</v>
      </c>
      <c r="J107" s="286"/>
      <c r="K107" s="284" t="e">
        <f>payesh!#REF!</f>
        <v>#REF!</v>
      </c>
      <c r="L107" s="284" t="e">
        <f>SHG!P106</f>
        <v>#REF!</v>
      </c>
      <c r="M107" s="284" t="e">
        <f>SHG!Q106</f>
        <v>#REF!</v>
      </c>
      <c r="N107" s="284" t="e">
        <f>SHG!R106</f>
        <v>#REF!</v>
      </c>
      <c r="O107" s="285" t="e">
        <f>SHG!N106</f>
        <v>#REF!</v>
      </c>
      <c r="P107" s="284" t="e">
        <f>payesh!#REF!</f>
        <v>#REF!</v>
      </c>
      <c r="Q107" s="287" t="e">
        <f>payesh!#REF!</f>
        <v>#REF!</v>
      </c>
    </row>
    <row r="108" spans="4:17" ht="18.75" thickBot="1" x14ac:dyDescent="0.45">
      <c r="D108" s="289" t="e">
        <f>SHG!B107</f>
        <v>#REF!</v>
      </c>
      <c r="E108" s="291" t="e">
        <f>SHG!C107</f>
        <v>#REF!</v>
      </c>
      <c r="F108" s="292" t="e">
        <f>SHG!D107</f>
        <v>#REF!</v>
      </c>
      <c r="G108" s="292" t="e">
        <f>SHG!E107</f>
        <v>#REF!</v>
      </c>
      <c r="H108" s="293" t="e">
        <f>payesh!#REF!</f>
        <v>#REF!</v>
      </c>
      <c r="I108" s="292" t="e">
        <f>SHG!F107</f>
        <v>#REF!</v>
      </c>
      <c r="J108" s="294"/>
      <c r="K108" s="292" t="e">
        <f>payesh!#REF!</f>
        <v>#REF!</v>
      </c>
      <c r="L108" s="292" t="e">
        <f>SHG!P107</f>
        <v>#REF!</v>
      </c>
      <c r="M108" s="292" t="e">
        <f>SHG!Q107</f>
        <v>#REF!</v>
      </c>
      <c r="N108" s="292" t="e">
        <f>SHG!R107</f>
        <v>#REF!</v>
      </c>
      <c r="O108" s="293" t="e">
        <f>SHG!N107</f>
        <v>#REF!</v>
      </c>
      <c r="P108" s="292" t="e">
        <f>payesh!#REF!</f>
        <v>#REF!</v>
      </c>
      <c r="Q108" s="295" t="e">
        <f>payesh!#REF!</f>
        <v>#REF!</v>
      </c>
    </row>
    <row r="109" spans="4:17" ht="18.75" thickBot="1" x14ac:dyDescent="0.45">
      <c r="D109" s="296" t="e">
        <f>SHG!B108</f>
        <v>#REF!</v>
      </c>
      <c r="E109" s="290" t="e">
        <f>SHG!C108</f>
        <v>#REF!</v>
      </c>
      <c r="F109" s="284" t="e">
        <f>SHG!D108</f>
        <v>#REF!</v>
      </c>
      <c r="G109" s="284" t="e">
        <f>SHG!E108</f>
        <v>#REF!</v>
      </c>
      <c r="H109" s="285" t="e">
        <f>payesh!#REF!</f>
        <v>#REF!</v>
      </c>
      <c r="I109" s="284" t="e">
        <f>SHG!F108</f>
        <v>#REF!</v>
      </c>
      <c r="J109" s="286"/>
      <c r="K109" s="284" t="e">
        <f>payesh!#REF!</f>
        <v>#REF!</v>
      </c>
      <c r="L109" s="284" t="e">
        <f>SHG!P108</f>
        <v>#REF!</v>
      </c>
      <c r="M109" s="284" t="e">
        <f>SHG!Q108</f>
        <v>#REF!</v>
      </c>
      <c r="N109" s="284" t="e">
        <f>SHG!R108</f>
        <v>#REF!</v>
      </c>
      <c r="O109" s="285" t="e">
        <f>SHG!N108</f>
        <v>#REF!</v>
      </c>
      <c r="P109" s="284" t="e">
        <f>payesh!#REF!</f>
        <v>#REF!</v>
      </c>
      <c r="Q109" s="287" t="e">
        <f>payesh!#REF!</f>
        <v>#REF!</v>
      </c>
    </row>
    <row r="110" spans="4:17" ht="18.75" thickBot="1" x14ac:dyDescent="0.45">
      <c r="D110" s="289" t="e">
        <f>SHG!B109</f>
        <v>#REF!</v>
      </c>
      <c r="E110" s="291" t="e">
        <f>SHG!C109</f>
        <v>#REF!</v>
      </c>
      <c r="F110" s="292" t="e">
        <f>SHG!D109</f>
        <v>#REF!</v>
      </c>
      <c r="G110" s="292" t="e">
        <f>SHG!E109</f>
        <v>#REF!</v>
      </c>
      <c r="H110" s="293" t="e">
        <f>payesh!#REF!</f>
        <v>#REF!</v>
      </c>
      <c r="I110" s="292" t="e">
        <f>SHG!F109</f>
        <v>#REF!</v>
      </c>
      <c r="J110" s="294"/>
      <c r="K110" s="292" t="e">
        <f>payesh!#REF!</f>
        <v>#REF!</v>
      </c>
      <c r="L110" s="292" t="e">
        <f>SHG!P109</f>
        <v>#REF!</v>
      </c>
      <c r="M110" s="292" t="e">
        <f>SHG!Q109</f>
        <v>#REF!</v>
      </c>
      <c r="N110" s="292" t="e">
        <f>SHG!R109</f>
        <v>#REF!</v>
      </c>
      <c r="O110" s="293" t="e">
        <f>SHG!N109</f>
        <v>#REF!</v>
      </c>
      <c r="P110" s="292" t="e">
        <f>payesh!#REF!</f>
        <v>#REF!</v>
      </c>
      <c r="Q110" s="295" t="e">
        <f>payesh!#REF!</f>
        <v>#REF!</v>
      </c>
    </row>
    <row r="111" spans="4:17" ht="18.75" thickBot="1" x14ac:dyDescent="0.45">
      <c r="D111" s="296" t="e">
        <f>SHG!B110</f>
        <v>#REF!</v>
      </c>
      <c r="E111" s="290" t="e">
        <f>SHG!C110</f>
        <v>#REF!</v>
      </c>
      <c r="F111" s="284" t="e">
        <f>SHG!D110</f>
        <v>#REF!</v>
      </c>
      <c r="G111" s="284" t="e">
        <f>SHG!E110</f>
        <v>#REF!</v>
      </c>
      <c r="H111" s="285" t="e">
        <f>payesh!#REF!</f>
        <v>#REF!</v>
      </c>
      <c r="I111" s="284" t="e">
        <f>SHG!F110</f>
        <v>#REF!</v>
      </c>
      <c r="J111" s="286"/>
      <c r="K111" s="284" t="e">
        <f>payesh!#REF!</f>
        <v>#REF!</v>
      </c>
      <c r="L111" s="284" t="e">
        <f>SHG!P110</f>
        <v>#REF!</v>
      </c>
      <c r="M111" s="284" t="e">
        <f>SHG!Q110</f>
        <v>#REF!</v>
      </c>
      <c r="N111" s="284" t="e">
        <f>SHG!R110</f>
        <v>#REF!</v>
      </c>
      <c r="O111" s="285" t="e">
        <f>SHG!N110</f>
        <v>#REF!</v>
      </c>
      <c r="P111" s="284" t="e">
        <f>payesh!#REF!</f>
        <v>#REF!</v>
      </c>
      <c r="Q111" s="287" t="e">
        <f>payesh!#REF!</f>
        <v>#REF!</v>
      </c>
    </row>
    <row r="112" spans="4:17" ht="18.75" thickBot="1" x14ac:dyDescent="0.45">
      <c r="D112" s="289" t="e">
        <f>SHG!B111</f>
        <v>#REF!</v>
      </c>
      <c r="E112" s="291" t="e">
        <f>SHG!C111</f>
        <v>#REF!</v>
      </c>
      <c r="F112" s="292" t="e">
        <f>SHG!D111</f>
        <v>#REF!</v>
      </c>
      <c r="G112" s="292" t="e">
        <f>SHG!E111</f>
        <v>#REF!</v>
      </c>
      <c r="H112" s="293" t="e">
        <f>payesh!#REF!</f>
        <v>#REF!</v>
      </c>
      <c r="I112" s="292" t="e">
        <f>SHG!F111</f>
        <v>#REF!</v>
      </c>
      <c r="J112" s="294"/>
      <c r="K112" s="292" t="e">
        <f>payesh!#REF!</f>
        <v>#REF!</v>
      </c>
      <c r="L112" s="292" t="e">
        <f>SHG!P111</f>
        <v>#REF!</v>
      </c>
      <c r="M112" s="292" t="e">
        <f>SHG!Q111</f>
        <v>#REF!</v>
      </c>
      <c r="N112" s="292" t="e">
        <f>SHG!R111</f>
        <v>#REF!</v>
      </c>
      <c r="O112" s="293" t="e">
        <f>SHG!N111</f>
        <v>#REF!</v>
      </c>
      <c r="P112" s="292" t="e">
        <f>payesh!#REF!</f>
        <v>#REF!</v>
      </c>
      <c r="Q112" s="295" t="e">
        <f>payesh!#REF!</f>
        <v>#REF!</v>
      </c>
    </row>
    <row r="113" spans="4:29" ht="18.75" thickBot="1" x14ac:dyDescent="0.45">
      <c r="D113" s="296" t="e">
        <f>SHG!B112</f>
        <v>#REF!</v>
      </c>
      <c r="E113" s="290" t="e">
        <f>SHG!C112</f>
        <v>#REF!</v>
      </c>
      <c r="F113" s="284" t="e">
        <f>SHG!D112</f>
        <v>#REF!</v>
      </c>
      <c r="G113" s="284" t="e">
        <f>SHG!E112</f>
        <v>#REF!</v>
      </c>
      <c r="H113" s="285" t="e">
        <f>payesh!#REF!</f>
        <v>#REF!</v>
      </c>
      <c r="I113" s="284" t="e">
        <f>SHG!F112</f>
        <v>#REF!</v>
      </c>
      <c r="J113" s="286"/>
      <c r="K113" s="284" t="e">
        <f>payesh!#REF!</f>
        <v>#REF!</v>
      </c>
      <c r="L113" s="284" t="e">
        <f>SHG!P112</f>
        <v>#REF!</v>
      </c>
      <c r="M113" s="284" t="e">
        <f>SHG!Q112</f>
        <v>#REF!</v>
      </c>
      <c r="N113" s="284" t="e">
        <f>SHG!R112</f>
        <v>#REF!</v>
      </c>
      <c r="O113" s="285" t="e">
        <f>SHG!N112</f>
        <v>#REF!</v>
      </c>
      <c r="P113" s="284" t="e">
        <f>payesh!#REF!</f>
        <v>#REF!</v>
      </c>
      <c r="Q113" s="287" t="e">
        <f>payesh!#REF!</f>
        <v>#REF!</v>
      </c>
    </row>
    <row r="114" spans="4:29" ht="18.75" thickBot="1" x14ac:dyDescent="0.45">
      <c r="D114" s="289" t="e">
        <f>SHG!B113</f>
        <v>#REF!</v>
      </c>
      <c r="E114" s="291" t="e">
        <f>SHG!C113</f>
        <v>#REF!</v>
      </c>
      <c r="F114" s="292" t="e">
        <f>SHG!D113</f>
        <v>#REF!</v>
      </c>
      <c r="G114" s="292" t="e">
        <f>SHG!E113</f>
        <v>#REF!</v>
      </c>
      <c r="H114" s="293" t="e">
        <f>payesh!#REF!</f>
        <v>#REF!</v>
      </c>
      <c r="I114" s="292" t="e">
        <f>SHG!F113</f>
        <v>#REF!</v>
      </c>
      <c r="J114" s="294"/>
      <c r="K114" s="292" t="e">
        <f>payesh!#REF!</f>
        <v>#REF!</v>
      </c>
      <c r="L114" s="292" t="e">
        <f>SHG!P113</f>
        <v>#REF!</v>
      </c>
      <c r="M114" s="292" t="e">
        <f>SHG!Q113</f>
        <v>#REF!</v>
      </c>
      <c r="N114" s="292" t="e">
        <f>SHG!R113</f>
        <v>#REF!</v>
      </c>
      <c r="O114" s="293" t="e">
        <f>SHG!N113</f>
        <v>#REF!</v>
      </c>
      <c r="P114" s="292" t="e">
        <f>payesh!#REF!</f>
        <v>#REF!</v>
      </c>
      <c r="Q114" s="295" t="e">
        <f>payesh!#REF!</f>
        <v>#REF!</v>
      </c>
    </row>
    <row r="115" spans="4:29" ht="18.75" thickBot="1" x14ac:dyDescent="0.45">
      <c r="D115" s="296" t="e">
        <f>SHG!B114</f>
        <v>#REF!</v>
      </c>
      <c r="E115" s="290" t="e">
        <f>SHG!C114</f>
        <v>#REF!</v>
      </c>
      <c r="F115" s="284" t="e">
        <f>SHG!D114</f>
        <v>#REF!</v>
      </c>
      <c r="G115" s="284" t="e">
        <f>SHG!E114</f>
        <v>#REF!</v>
      </c>
      <c r="H115" s="285" t="e">
        <f>payesh!#REF!</f>
        <v>#REF!</v>
      </c>
      <c r="I115" s="284" t="e">
        <f>SHG!F114</f>
        <v>#REF!</v>
      </c>
      <c r="J115" s="286"/>
      <c r="K115" s="284" t="e">
        <f>payesh!#REF!</f>
        <v>#REF!</v>
      </c>
      <c r="L115" s="284" t="e">
        <f>SHG!P114</f>
        <v>#REF!</v>
      </c>
      <c r="M115" s="284" t="e">
        <f>SHG!Q114</f>
        <v>#REF!</v>
      </c>
      <c r="N115" s="284" t="e">
        <f>SHG!R114</f>
        <v>#REF!</v>
      </c>
      <c r="O115" s="285" t="e">
        <f>SHG!N114</f>
        <v>#REF!</v>
      </c>
      <c r="P115" s="284" t="e">
        <f>payesh!#REF!</f>
        <v>#REF!</v>
      </c>
      <c r="Q115" s="287" t="e">
        <f>payesh!#REF!</f>
        <v>#REF!</v>
      </c>
    </row>
    <row r="116" spans="4:29" ht="18.75" thickBot="1" x14ac:dyDescent="0.45">
      <c r="D116" s="289" t="e">
        <f>SHG!B115</f>
        <v>#REF!</v>
      </c>
      <c r="E116" s="291" t="e">
        <f>SHG!C115</f>
        <v>#REF!</v>
      </c>
      <c r="F116" s="292" t="e">
        <f>SHG!D115</f>
        <v>#REF!</v>
      </c>
      <c r="G116" s="292" t="e">
        <f>SHG!E115</f>
        <v>#REF!</v>
      </c>
      <c r="H116" s="293" t="e">
        <f>payesh!#REF!</f>
        <v>#REF!</v>
      </c>
      <c r="I116" s="292" t="e">
        <f>SHG!F115</f>
        <v>#REF!</v>
      </c>
      <c r="J116" s="294"/>
      <c r="K116" s="292" t="e">
        <f>payesh!#REF!</f>
        <v>#REF!</v>
      </c>
      <c r="L116" s="292" t="e">
        <f>SHG!P115</f>
        <v>#REF!</v>
      </c>
      <c r="M116" s="292" t="e">
        <f>SHG!Q115</f>
        <v>#REF!</v>
      </c>
      <c r="N116" s="292" t="e">
        <f>SHG!R115</f>
        <v>#REF!</v>
      </c>
      <c r="O116" s="293" t="e">
        <f>SHG!N115</f>
        <v>#REF!</v>
      </c>
      <c r="P116" s="292" t="e">
        <f>payesh!#REF!</f>
        <v>#REF!</v>
      </c>
      <c r="Q116" s="295" t="e">
        <f>payesh!#REF!</f>
        <v>#REF!</v>
      </c>
    </row>
    <row r="117" spans="4:29" ht="18.75" thickBot="1" x14ac:dyDescent="0.45">
      <c r="D117" s="296" t="e">
        <f>SHG!B116</f>
        <v>#REF!</v>
      </c>
      <c r="E117" s="290" t="e">
        <f>SHG!C116</f>
        <v>#REF!</v>
      </c>
      <c r="F117" s="284" t="e">
        <f>SHG!D116</f>
        <v>#REF!</v>
      </c>
      <c r="G117" s="284" t="e">
        <f>SHG!E116</f>
        <v>#REF!</v>
      </c>
      <c r="H117" s="285" t="e">
        <f>payesh!#REF!</f>
        <v>#REF!</v>
      </c>
      <c r="I117" s="284" t="e">
        <f>SHG!F116</f>
        <v>#REF!</v>
      </c>
      <c r="J117" s="286"/>
      <c r="K117" s="284" t="e">
        <f>payesh!#REF!</f>
        <v>#REF!</v>
      </c>
      <c r="L117" s="284" t="e">
        <f>SHG!P116</f>
        <v>#REF!</v>
      </c>
      <c r="M117" s="284" t="e">
        <f>SHG!Q116</f>
        <v>#REF!</v>
      </c>
      <c r="N117" s="284" t="e">
        <f>SHG!R116</f>
        <v>#REF!</v>
      </c>
      <c r="O117" s="285" t="e">
        <f>SHG!N116</f>
        <v>#REF!</v>
      </c>
      <c r="P117" s="284" t="e">
        <f>payesh!#REF!</f>
        <v>#REF!</v>
      </c>
      <c r="Q117" s="287" t="e">
        <f>payesh!#REF!</f>
        <v>#REF!</v>
      </c>
    </row>
    <row r="118" spans="4:29" ht="18.75" thickBot="1" x14ac:dyDescent="0.45">
      <c r="D118" s="289" t="e">
        <f>SHG!B117</f>
        <v>#REF!</v>
      </c>
      <c r="E118" s="291" t="e">
        <f>SHG!C117</f>
        <v>#REF!</v>
      </c>
      <c r="F118" s="292" t="e">
        <f>SHG!D117</f>
        <v>#REF!</v>
      </c>
      <c r="G118" s="292" t="e">
        <f>SHG!E117</f>
        <v>#REF!</v>
      </c>
      <c r="H118" s="293" t="e">
        <f>payesh!#REF!</f>
        <v>#REF!</v>
      </c>
      <c r="I118" s="292" t="e">
        <f>SHG!F117</f>
        <v>#REF!</v>
      </c>
      <c r="J118" s="294"/>
      <c r="K118" s="292" t="e">
        <f>payesh!#REF!</f>
        <v>#REF!</v>
      </c>
      <c r="L118" s="292" t="e">
        <f>SHG!P117</f>
        <v>#REF!</v>
      </c>
      <c r="M118" s="292" t="e">
        <f>SHG!Q117</f>
        <v>#REF!</v>
      </c>
      <c r="N118" s="292" t="e">
        <f>SHG!R117</f>
        <v>#REF!</v>
      </c>
      <c r="O118" s="293" t="e">
        <f>SHG!N117</f>
        <v>#REF!</v>
      </c>
      <c r="P118" s="292" t="e">
        <f>payesh!#REF!</f>
        <v>#REF!</v>
      </c>
      <c r="Q118" s="295" t="e">
        <f>payesh!#REF!</f>
        <v>#REF!</v>
      </c>
      <c r="W118" s="63"/>
      <c r="X118" s="63"/>
      <c r="Y118" s="63"/>
      <c r="Z118" s="63"/>
      <c r="AA118" s="63"/>
      <c r="AB118" s="63"/>
      <c r="AC118" s="63"/>
    </row>
    <row r="119" spans="4:29" ht="18.75" thickBot="1" x14ac:dyDescent="0.45">
      <c r="D119" s="296" t="e">
        <f>SHG!B118</f>
        <v>#REF!</v>
      </c>
      <c r="E119" s="290" t="e">
        <f>SHG!C118</f>
        <v>#REF!</v>
      </c>
      <c r="F119" s="284" t="e">
        <f>SHG!D118</f>
        <v>#REF!</v>
      </c>
      <c r="G119" s="284" t="e">
        <f>SHG!E118</f>
        <v>#REF!</v>
      </c>
      <c r="H119" s="285" t="e">
        <f>payesh!#REF!</f>
        <v>#REF!</v>
      </c>
      <c r="I119" s="284" t="e">
        <f>SHG!F118</f>
        <v>#REF!</v>
      </c>
      <c r="J119" s="286"/>
      <c r="K119" s="284" t="e">
        <f>payesh!#REF!</f>
        <v>#REF!</v>
      </c>
      <c r="L119" s="284" t="e">
        <f>SHG!P118</f>
        <v>#REF!</v>
      </c>
      <c r="M119" s="284" t="e">
        <f>SHG!Q118</f>
        <v>#REF!</v>
      </c>
      <c r="N119" s="284" t="e">
        <f>SHG!R118</f>
        <v>#REF!</v>
      </c>
      <c r="O119" s="285" t="e">
        <f>SHG!N118</f>
        <v>#REF!</v>
      </c>
      <c r="P119" s="284" t="e">
        <f>payesh!#REF!</f>
        <v>#REF!</v>
      </c>
      <c r="Q119" s="287" t="e">
        <f>payesh!#REF!</f>
        <v>#REF!</v>
      </c>
    </row>
    <row r="120" spans="4:29" ht="18.75" thickBot="1" x14ac:dyDescent="0.45">
      <c r="D120" s="289" t="e">
        <f>SHG!B119</f>
        <v>#REF!</v>
      </c>
      <c r="E120" s="291" t="e">
        <f>SHG!C119</f>
        <v>#REF!</v>
      </c>
      <c r="F120" s="292" t="e">
        <f>SHG!D119</f>
        <v>#REF!</v>
      </c>
      <c r="G120" s="292" t="e">
        <f>SHG!E119</f>
        <v>#REF!</v>
      </c>
      <c r="H120" s="293" t="e">
        <f>payesh!#REF!</f>
        <v>#REF!</v>
      </c>
      <c r="I120" s="292" t="e">
        <f>SHG!F119</f>
        <v>#REF!</v>
      </c>
      <c r="J120" s="294"/>
      <c r="K120" s="292" t="e">
        <f>payesh!#REF!</f>
        <v>#REF!</v>
      </c>
      <c r="L120" s="292" t="e">
        <f>SHG!P119</f>
        <v>#REF!</v>
      </c>
      <c r="M120" s="292" t="e">
        <f>SHG!Q119</f>
        <v>#REF!</v>
      </c>
      <c r="N120" s="292" t="e">
        <f>SHG!R119</f>
        <v>#REF!</v>
      </c>
      <c r="O120" s="293" t="e">
        <f>SHG!N119</f>
        <v>#REF!</v>
      </c>
      <c r="P120" s="292" t="e">
        <f>payesh!#REF!</f>
        <v>#REF!</v>
      </c>
      <c r="Q120" s="295" t="e">
        <f>payesh!#REF!</f>
        <v>#REF!</v>
      </c>
    </row>
    <row r="121" spans="4:29" ht="18.75" thickBot="1" x14ac:dyDescent="0.45">
      <c r="D121" s="296" t="e">
        <f>SHG!B120</f>
        <v>#REF!</v>
      </c>
      <c r="E121" s="290" t="e">
        <f>SHG!C120</f>
        <v>#REF!</v>
      </c>
      <c r="F121" s="284" t="e">
        <f>SHG!D120</f>
        <v>#REF!</v>
      </c>
      <c r="G121" s="284" t="e">
        <f>SHG!E120</f>
        <v>#REF!</v>
      </c>
      <c r="H121" s="285" t="e">
        <f>payesh!#REF!</f>
        <v>#REF!</v>
      </c>
      <c r="I121" s="284" t="e">
        <f>SHG!F120</f>
        <v>#REF!</v>
      </c>
      <c r="J121" s="286"/>
      <c r="K121" s="284" t="e">
        <f>payesh!#REF!</f>
        <v>#REF!</v>
      </c>
      <c r="L121" s="284" t="e">
        <f>SHG!P120</f>
        <v>#REF!</v>
      </c>
      <c r="M121" s="284" t="e">
        <f>SHG!Q120</f>
        <v>#REF!</v>
      </c>
      <c r="N121" s="284" t="e">
        <f>SHG!R120</f>
        <v>#REF!</v>
      </c>
      <c r="O121" s="285" t="e">
        <f>SHG!N120</f>
        <v>#REF!</v>
      </c>
      <c r="P121" s="284" t="e">
        <f>payesh!#REF!</f>
        <v>#REF!</v>
      </c>
      <c r="Q121" s="287" t="e">
        <f>payesh!#REF!</f>
        <v>#REF!</v>
      </c>
    </row>
    <row r="122" spans="4:29" ht="18.75" thickBot="1" x14ac:dyDescent="0.45">
      <c r="D122" s="289" t="e">
        <f>SHG!B121</f>
        <v>#REF!</v>
      </c>
      <c r="E122" s="291" t="e">
        <f>SHG!C121</f>
        <v>#REF!</v>
      </c>
      <c r="F122" s="292" t="e">
        <f>SHG!D121</f>
        <v>#REF!</v>
      </c>
      <c r="G122" s="292" t="e">
        <f>SHG!E121</f>
        <v>#REF!</v>
      </c>
      <c r="H122" s="293" t="e">
        <f>payesh!#REF!</f>
        <v>#REF!</v>
      </c>
      <c r="I122" s="292" t="e">
        <f>SHG!F121</f>
        <v>#REF!</v>
      </c>
      <c r="J122" s="294"/>
      <c r="K122" s="292" t="e">
        <f>payesh!#REF!</f>
        <v>#REF!</v>
      </c>
      <c r="L122" s="292" t="e">
        <f>SHG!P121</f>
        <v>#REF!</v>
      </c>
      <c r="M122" s="292" t="e">
        <f>SHG!Q121</f>
        <v>#REF!</v>
      </c>
      <c r="N122" s="292" t="e">
        <f>SHG!R121</f>
        <v>#REF!</v>
      </c>
      <c r="O122" s="293" t="e">
        <f>SHG!N121</f>
        <v>#REF!</v>
      </c>
      <c r="P122" s="292" t="e">
        <f>payesh!#REF!</f>
        <v>#REF!</v>
      </c>
      <c r="Q122" s="295" t="e">
        <f>payesh!#REF!</f>
        <v>#REF!</v>
      </c>
    </row>
    <row r="123" spans="4:29" ht="18.75" thickBot="1" x14ac:dyDescent="0.45">
      <c r="D123" s="296" t="e">
        <f>SHG!B122</f>
        <v>#REF!</v>
      </c>
      <c r="E123" s="290" t="e">
        <f>SHG!C122</f>
        <v>#REF!</v>
      </c>
      <c r="F123" s="284" t="e">
        <f>SHG!D122</f>
        <v>#REF!</v>
      </c>
      <c r="G123" s="284" t="e">
        <f>SHG!E122</f>
        <v>#REF!</v>
      </c>
      <c r="H123" s="285" t="e">
        <f>payesh!#REF!</f>
        <v>#REF!</v>
      </c>
      <c r="I123" s="284" t="e">
        <f>SHG!F122</f>
        <v>#REF!</v>
      </c>
      <c r="J123" s="286"/>
      <c r="K123" s="284" t="e">
        <f>payesh!#REF!</f>
        <v>#REF!</v>
      </c>
      <c r="L123" s="284" t="e">
        <f>SHG!P122</f>
        <v>#REF!</v>
      </c>
      <c r="M123" s="284" t="e">
        <f>SHG!Q122</f>
        <v>#REF!</v>
      </c>
      <c r="N123" s="284" t="e">
        <f>SHG!R122</f>
        <v>#REF!</v>
      </c>
      <c r="O123" s="285" t="e">
        <f>SHG!N122</f>
        <v>#REF!</v>
      </c>
      <c r="P123" s="284" t="e">
        <f>payesh!#REF!</f>
        <v>#REF!</v>
      </c>
      <c r="Q123" s="287" t="e">
        <f>payesh!#REF!</f>
        <v>#REF!</v>
      </c>
    </row>
    <row r="124" spans="4:29" ht="18.75" thickBot="1" x14ac:dyDescent="0.45">
      <c r="D124" s="289" t="e">
        <f>SHG!B123</f>
        <v>#REF!</v>
      </c>
      <c r="E124" s="291" t="e">
        <f>SHG!C123</f>
        <v>#REF!</v>
      </c>
      <c r="F124" s="292" t="e">
        <f>SHG!D123</f>
        <v>#REF!</v>
      </c>
      <c r="G124" s="292" t="e">
        <f>SHG!E123</f>
        <v>#REF!</v>
      </c>
      <c r="H124" s="293" t="e">
        <f>payesh!#REF!</f>
        <v>#REF!</v>
      </c>
      <c r="I124" s="292" t="e">
        <f>SHG!F123</f>
        <v>#REF!</v>
      </c>
      <c r="J124" s="294"/>
      <c r="K124" s="292" t="e">
        <f>payesh!#REF!</f>
        <v>#REF!</v>
      </c>
      <c r="L124" s="292" t="e">
        <f>SHG!P123</f>
        <v>#REF!</v>
      </c>
      <c r="M124" s="292" t="e">
        <f>SHG!Q123</f>
        <v>#REF!</v>
      </c>
      <c r="N124" s="292" t="e">
        <f>SHG!R123</f>
        <v>#REF!</v>
      </c>
      <c r="O124" s="293" t="e">
        <f>SHG!N123</f>
        <v>#REF!</v>
      </c>
      <c r="P124" s="292" t="e">
        <f>payesh!#REF!</f>
        <v>#REF!</v>
      </c>
      <c r="Q124" s="295" t="e">
        <f>payesh!#REF!</f>
        <v>#REF!</v>
      </c>
    </row>
    <row r="125" spans="4:29" ht="18.75" thickBot="1" x14ac:dyDescent="0.45">
      <c r="D125" s="296" t="e">
        <f>SHG!B124</f>
        <v>#REF!</v>
      </c>
      <c r="E125" s="290" t="e">
        <f>SHG!C124</f>
        <v>#REF!</v>
      </c>
      <c r="F125" s="284" t="e">
        <f>SHG!D124</f>
        <v>#REF!</v>
      </c>
      <c r="G125" s="284" t="e">
        <f>SHG!E124</f>
        <v>#REF!</v>
      </c>
      <c r="H125" s="285" t="e">
        <f>payesh!#REF!</f>
        <v>#REF!</v>
      </c>
      <c r="I125" s="284" t="e">
        <f>SHG!F124</f>
        <v>#REF!</v>
      </c>
      <c r="J125" s="286"/>
      <c r="K125" s="284" t="e">
        <f>payesh!#REF!</f>
        <v>#REF!</v>
      </c>
      <c r="L125" s="284" t="e">
        <f>SHG!P124</f>
        <v>#REF!</v>
      </c>
      <c r="M125" s="284" t="e">
        <f>SHG!Q124</f>
        <v>#REF!</v>
      </c>
      <c r="N125" s="284" t="e">
        <f>SHG!R124</f>
        <v>#REF!</v>
      </c>
      <c r="O125" s="285" t="e">
        <f>SHG!N124</f>
        <v>#REF!</v>
      </c>
      <c r="P125" s="284" t="e">
        <f>payesh!#REF!</f>
        <v>#REF!</v>
      </c>
      <c r="Q125" s="287" t="e">
        <f>payesh!#REF!</f>
        <v>#REF!</v>
      </c>
    </row>
    <row r="126" spans="4:29" ht="18.75" thickBot="1" x14ac:dyDescent="0.45">
      <c r="D126" s="289" t="e">
        <f>SHG!B125</f>
        <v>#REF!</v>
      </c>
      <c r="E126" s="291" t="e">
        <f>SHG!C125</f>
        <v>#REF!</v>
      </c>
      <c r="F126" s="292" t="e">
        <f>SHG!D125</f>
        <v>#REF!</v>
      </c>
      <c r="G126" s="292" t="e">
        <f>SHG!E125</f>
        <v>#REF!</v>
      </c>
      <c r="H126" s="293" t="e">
        <f>payesh!#REF!</f>
        <v>#REF!</v>
      </c>
      <c r="I126" s="292" t="e">
        <f>SHG!F125</f>
        <v>#REF!</v>
      </c>
      <c r="J126" s="294"/>
      <c r="K126" s="292" t="e">
        <f>payesh!#REF!</f>
        <v>#REF!</v>
      </c>
      <c r="L126" s="292" t="e">
        <f>SHG!P125</f>
        <v>#REF!</v>
      </c>
      <c r="M126" s="292" t="e">
        <f>SHG!Q125</f>
        <v>#REF!</v>
      </c>
      <c r="N126" s="292" t="e">
        <f>SHG!R125</f>
        <v>#REF!</v>
      </c>
      <c r="O126" s="293" t="e">
        <f>SHG!N125</f>
        <v>#REF!</v>
      </c>
      <c r="P126" s="292" t="e">
        <f>payesh!#REF!</f>
        <v>#REF!</v>
      </c>
      <c r="Q126" s="295" t="e">
        <f>payesh!#REF!</f>
        <v>#REF!</v>
      </c>
    </row>
    <row r="127" spans="4:29" ht="18.75" thickBot="1" x14ac:dyDescent="0.45">
      <c r="D127" s="296" t="e">
        <f>SHG!B126</f>
        <v>#REF!</v>
      </c>
      <c r="E127" s="290" t="e">
        <f>SHG!C126</f>
        <v>#REF!</v>
      </c>
      <c r="F127" s="284" t="e">
        <f>SHG!D126</f>
        <v>#REF!</v>
      </c>
      <c r="G127" s="284" t="e">
        <f>SHG!E126</f>
        <v>#REF!</v>
      </c>
      <c r="H127" s="285" t="e">
        <f>payesh!#REF!</f>
        <v>#REF!</v>
      </c>
      <c r="I127" s="284" t="e">
        <f>SHG!F126</f>
        <v>#REF!</v>
      </c>
      <c r="J127" s="286"/>
      <c r="K127" s="284" t="e">
        <f>payesh!#REF!</f>
        <v>#REF!</v>
      </c>
      <c r="L127" s="284" t="e">
        <f>SHG!P126</f>
        <v>#REF!</v>
      </c>
      <c r="M127" s="284" t="e">
        <f>SHG!Q126</f>
        <v>#REF!</v>
      </c>
      <c r="N127" s="284" t="e">
        <f>SHG!R126</f>
        <v>#REF!</v>
      </c>
      <c r="O127" s="285" t="e">
        <f>SHG!N126</f>
        <v>#REF!</v>
      </c>
      <c r="P127" s="284" t="e">
        <f>payesh!#REF!</f>
        <v>#REF!</v>
      </c>
      <c r="Q127" s="287" t="e">
        <f>payesh!#REF!</f>
        <v>#REF!</v>
      </c>
    </row>
    <row r="128" spans="4:29" ht="18.75" thickBot="1" x14ac:dyDescent="0.45">
      <c r="D128" s="289" t="e">
        <f>SHG!B127</f>
        <v>#REF!</v>
      </c>
      <c r="E128" s="291" t="e">
        <f>SHG!C127</f>
        <v>#REF!</v>
      </c>
      <c r="F128" s="292" t="e">
        <f>SHG!D127</f>
        <v>#REF!</v>
      </c>
      <c r="G128" s="292">
        <f>SHG!E127</f>
        <v>0</v>
      </c>
      <c r="H128" s="293" t="e">
        <f>payesh!#REF!</f>
        <v>#REF!</v>
      </c>
      <c r="I128" s="292" t="e">
        <f>SHG!F127</f>
        <v>#REF!</v>
      </c>
      <c r="J128" s="294"/>
      <c r="K128" s="292" t="e">
        <f>payesh!#REF!</f>
        <v>#REF!</v>
      </c>
      <c r="L128" s="292" t="e">
        <f>SHG!P127</f>
        <v>#REF!</v>
      </c>
      <c r="M128" s="292" t="e">
        <f>SHG!Q127</f>
        <v>#REF!</v>
      </c>
      <c r="N128" s="292" t="e">
        <f>SHG!R127</f>
        <v>#REF!</v>
      </c>
      <c r="O128" s="293" t="e">
        <f>SHG!N127</f>
        <v>#REF!</v>
      </c>
      <c r="P128" s="292" t="e">
        <f>payesh!#REF!</f>
        <v>#REF!</v>
      </c>
      <c r="Q128" s="295" t="e">
        <f>payesh!#REF!</f>
        <v>#REF!</v>
      </c>
    </row>
    <row r="129" spans="4:17" ht="18.75" thickBot="1" x14ac:dyDescent="0.45">
      <c r="D129" s="296" t="e">
        <f>SHG!B128</f>
        <v>#REF!</v>
      </c>
      <c r="E129" s="290" t="e">
        <f>SHG!C128</f>
        <v>#REF!</v>
      </c>
      <c r="F129" s="284" t="e">
        <f>SHG!D128</f>
        <v>#REF!</v>
      </c>
      <c r="G129" s="284" t="e">
        <f>SHG!E128</f>
        <v>#REF!</v>
      </c>
      <c r="H129" s="285" t="e">
        <f>payesh!#REF!</f>
        <v>#REF!</v>
      </c>
      <c r="I129" s="284" t="e">
        <f>SHG!F128</f>
        <v>#REF!</v>
      </c>
      <c r="J129" s="286"/>
      <c r="K129" s="284" t="e">
        <f>payesh!#REF!</f>
        <v>#REF!</v>
      </c>
      <c r="L129" s="284" t="e">
        <f>SHG!P128</f>
        <v>#REF!</v>
      </c>
      <c r="M129" s="284" t="e">
        <f>SHG!Q128</f>
        <v>#REF!</v>
      </c>
      <c r="N129" s="284" t="e">
        <f>SHG!R128</f>
        <v>#REF!</v>
      </c>
      <c r="O129" s="285" t="e">
        <f>SHG!N128</f>
        <v>#REF!</v>
      </c>
      <c r="P129" s="284" t="e">
        <f>payesh!#REF!</f>
        <v>#REF!</v>
      </c>
      <c r="Q129" s="287" t="e">
        <f>payesh!#REF!</f>
        <v>#REF!</v>
      </c>
    </row>
    <row r="130" spans="4:17" ht="18.75" thickBot="1" x14ac:dyDescent="0.45">
      <c r="D130" s="289" t="e">
        <f>SHG!B129</f>
        <v>#REF!</v>
      </c>
      <c r="E130" s="291" t="e">
        <f>SHG!C129</f>
        <v>#REF!</v>
      </c>
      <c r="F130" s="292" t="e">
        <f>SHG!D129</f>
        <v>#REF!</v>
      </c>
      <c r="G130" s="292" t="e">
        <f>SHG!E129</f>
        <v>#REF!</v>
      </c>
      <c r="H130" s="293" t="e">
        <f>payesh!#REF!</f>
        <v>#REF!</v>
      </c>
      <c r="I130" s="292" t="e">
        <f>SHG!F129</f>
        <v>#REF!</v>
      </c>
      <c r="J130" s="294"/>
      <c r="K130" s="292" t="e">
        <f>payesh!#REF!</f>
        <v>#REF!</v>
      </c>
      <c r="L130" s="292" t="e">
        <f>SHG!P129</f>
        <v>#REF!</v>
      </c>
      <c r="M130" s="292" t="e">
        <f>SHG!Q129</f>
        <v>#REF!</v>
      </c>
      <c r="N130" s="292" t="e">
        <f>SHG!R129</f>
        <v>#REF!</v>
      </c>
      <c r="O130" s="293" t="e">
        <f>SHG!N129</f>
        <v>#REF!</v>
      </c>
      <c r="P130" s="292" t="e">
        <f>payesh!#REF!</f>
        <v>#REF!</v>
      </c>
      <c r="Q130" s="295" t="e">
        <f>payesh!#REF!</f>
        <v>#REF!</v>
      </c>
    </row>
    <row r="131" spans="4:17" ht="18.75" thickBot="1" x14ac:dyDescent="0.45">
      <c r="D131" s="296" t="e">
        <f>SHG!B130</f>
        <v>#REF!</v>
      </c>
      <c r="E131" s="290" t="e">
        <f>SHG!C130</f>
        <v>#REF!</v>
      </c>
      <c r="F131" s="284" t="e">
        <f>SHG!D130</f>
        <v>#REF!</v>
      </c>
      <c r="G131" s="284" t="e">
        <f>SHG!E130</f>
        <v>#REF!</v>
      </c>
      <c r="H131" s="285" t="e">
        <f>payesh!#REF!</f>
        <v>#REF!</v>
      </c>
      <c r="I131" s="284" t="e">
        <f>SHG!F130</f>
        <v>#REF!</v>
      </c>
      <c r="J131" s="286"/>
      <c r="K131" s="284" t="e">
        <f>payesh!#REF!</f>
        <v>#REF!</v>
      </c>
      <c r="L131" s="284" t="e">
        <f>SHG!P130</f>
        <v>#REF!</v>
      </c>
      <c r="M131" s="284" t="e">
        <f>SHG!Q130</f>
        <v>#REF!</v>
      </c>
      <c r="N131" s="284" t="e">
        <f>SHG!R130</f>
        <v>#REF!</v>
      </c>
      <c r="O131" s="285" t="e">
        <f>SHG!N130</f>
        <v>#REF!</v>
      </c>
      <c r="P131" s="284" t="e">
        <f>payesh!#REF!</f>
        <v>#REF!</v>
      </c>
      <c r="Q131" s="287" t="e">
        <f>payesh!#REF!</f>
        <v>#REF!</v>
      </c>
    </row>
    <row r="132" spans="4:17" ht="18.75" thickBot="1" x14ac:dyDescent="0.45">
      <c r="D132" s="289" t="e">
        <f>SHG!B131</f>
        <v>#REF!</v>
      </c>
      <c r="E132" s="291" t="e">
        <f>SHG!C131</f>
        <v>#REF!</v>
      </c>
      <c r="F132" s="292" t="e">
        <f>SHG!D131</f>
        <v>#REF!</v>
      </c>
      <c r="G132" s="292" t="e">
        <f>SHG!E131</f>
        <v>#REF!</v>
      </c>
      <c r="H132" s="293" t="e">
        <f>payesh!#REF!</f>
        <v>#REF!</v>
      </c>
      <c r="I132" s="292" t="e">
        <f>SHG!F131</f>
        <v>#REF!</v>
      </c>
      <c r="J132" s="294"/>
      <c r="K132" s="292" t="e">
        <f>payesh!#REF!</f>
        <v>#REF!</v>
      </c>
      <c r="L132" s="292" t="e">
        <f>SHG!P131</f>
        <v>#REF!</v>
      </c>
      <c r="M132" s="292" t="e">
        <f>SHG!Q131</f>
        <v>#REF!</v>
      </c>
      <c r="N132" s="292" t="e">
        <f>SHG!R131</f>
        <v>#REF!</v>
      </c>
      <c r="O132" s="293" t="e">
        <f>SHG!N131</f>
        <v>#REF!</v>
      </c>
      <c r="P132" s="292" t="e">
        <f>payesh!#REF!</f>
        <v>#REF!</v>
      </c>
      <c r="Q132" s="295" t="e">
        <f>payesh!#REF!</f>
        <v>#REF!</v>
      </c>
    </row>
    <row r="133" spans="4:17" ht="18.75" thickBot="1" x14ac:dyDescent="0.45">
      <c r="D133" s="296" t="e">
        <f>SHG!B132</f>
        <v>#REF!</v>
      </c>
      <c r="E133" s="290" t="e">
        <f>SHG!C132</f>
        <v>#REF!</v>
      </c>
      <c r="F133" s="284" t="e">
        <f>SHG!D132</f>
        <v>#REF!</v>
      </c>
      <c r="G133" s="284" t="e">
        <f>SHG!E132</f>
        <v>#REF!</v>
      </c>
      <c r="H133" s="285" t="e">
        <f>payesh!#REF!</f>
        <v>#REF!</v>
      </c>
      <c r="I133" s="284" t="e">
        <f>SHG!F132</f>
        <v>#REF!</v>
      </c>
      <c r="J133" s="286"/>
      <c r="K133" s="284" t="e">
        <f>payesh!#REF!</f>
        <v>#REF!</v>
      </c>
      <c r="L133" s="284" t="e">
        <f>SHG!P132</f>
        <v>#REF!</v>
      </c>
      <c r="M133" s="284" t="e">
        <f>SHG!Q132</f>
        <v>#REF!</v>
      </c>
      <c r="N133" s="284" t="e">
        <f>SHG!R132</f>
        <v>#REF!</v>
      </c>
      <c r="O133" s="285" t="e">
        <f>SHG!N132</f>
        <v>#REF!</v>
      </c>
      <c r="P133" s="284" t="e">
        <f>payesh!#REF!</f>
        <v>#REF!</v>
      </c>
      <c r="Q133" s="287" t="e">
        <f>payesh!#REF!</f>
        <v>#REF!</v>
      </c>
    </row>
    <row r="134" spans="4:17" ht="18.75" thickBot="1" x14ac:dyDescent="0.45">
      <c r="D134" s="289" t="e">
        <f>SHG!B133</f>
        <v>#REF!</v>
      </c>
      <c r="E134" s="291" t="e">
        <f>SHG!C133</f>
        <v>#REF!</v>
      </c>
      <c r="F134" s="292" t="e">
        <f>SHG!D133</f>
        <v>#REF!</v>
      </c>
      <c r="G134" s="292" t="e">
        <f>SHG!E133</f>
        <v>#REF!</v>
      </c>
      <c r="H134" s="293" t="e">
        <f>payesh!#REF!</f>
        <v>#REF!</v>
      </c>
      <c r="I134" s="292" t="e">
        <f>SHG!F133</f>
        <v>#REF!</v>
      </c>
      <c r="J134" s="294"/>
      <c r="K134" s="292" t="e">
        <f>payesh!#REF!</f>
        <v>#REF!</v>
      </c>
      <c r="L134" s="292" t="e">
        <f>SHG!P133</f>
        <v>#REF!</v>
      </c>
      <c r="M134" s="292" t="e">
        <f>SHG!Q133</f>
        <v>#REF!</v>
      </c>
      <c r="N134" s="292" t="e">
        <f>SHG!R133</f>
        <v>#REF!</v>
      </c>
      <c r="O134" s="293" t="e">
        <f>SHG!N133</f>
        <v>#REF!</v>
      </c>
      <c r="P134" s="292" t="e">
        <f>payesh!#REF!</f>
        <v>#REF!</v>
      </c>
      <c r="Q134" s="295" t="e">
        <f>payesh!#REF!</f>
        <v>#REF!</v>
      </c>
    </row>
  </sheetData>
  <sheetProtection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CI28"/>
  <sheetViews>
    <sheetView rightToLeft="1" tabSelected="1" topLeftCell="L1" zoomScaleNormal="100" workbookViewId="0">
      <selection activeCell="Y7" sqref="Y7"/>
    </sheetView>
  </sheetViews>
  <sheetFormatPr defaultColWidth="9.140625" defaultRowHeight="17.25" x14ac:dyDescent="0.25"/>
  <cols>
    <col min="1" max="1" width="2.42578125" style="65" customWidth="1"/>
    <col min="2" max="2" width="1" style="65" customWidth="1"/>
    <col min="3" max="3" width="9.140625" style="65"/>
    <col min="4" max="4" width="19" style="65" customWidth="1"/>
    <col min="5" max="5" width="22.140625" style="65" customWidth="1"/>
    <col min="6" max="6" width="9.140625" style="65"/>
    <col min="7" max="7" width="7.5703125" style="65" bestFit="1" customWidth="1"/>
    <col min="8" max="8" width="11" style="65" bestFit="1" customWidth="1"/>
    <col min="9" max="11" width="9.85546875" style="65" bestFit="1" customWidth="1"/>
    <col min="12" max="12" width="13.5703125" style="65" customWidth="1"/>
    <col min="13" max="13" width="11.5703125" style="65" customWidth="1"/>
    <col min="14" max="14" width="10" style="65" customWidth="1"/>
    <col min="15" max="15" width="9.5703125" style="65" customWidth="1"/>
    <col min="16" max="16" width="11.85546875" style="65" customWidth="1"/>
    <col min="17" max="17" width="5.5703125" style="65" customWidth="1"/>
    <col min="18" max="25" width="14.42578125" style="65" customWidth="1"/>
    <col min="26" max="26" width="17.85546875" style="65" customWidth="1"/>
    <col min="27" max="27" width="21" style="65" bestFit="1" customWidth="1"/>
    <col min="28" max="87" width="5" style="65" customWidth="1"/>
    <col min="88" max="16384" width="9.140625" style="65"/>
  </cols>
  <sheetData>
    <row r="1" spans="3:87" ht="18" thickBot="1" x14ac:dyDescent="0.3"/>
    <row r="2" spans="3:87" ht="18.75" thickBot="1" x14ac:dyDescent="0.3">
      <c r="C2" s="595" t="s">
        <v>71</v>
      </c>
      <c r="D2" s="596"/>
      <c r="E2" s="596"/>
      <c r="F2" s="596"/>
      <c r="G2" s="596"/>
      <c r="H2" s="596"/>
      <c r="I2" s="596"/>
      <c r="J2" s="596"/>
      <c r="K2" s="596"/>
      <c r="L2" s="596"/>
      <c r="M2" s="596"/>
      <c r="N2" s="596"/>
      <c r="O2" s="596"/>
      <c r="P2" s="596"/>
      <c r="Q2" s="596"/>
      <c r="R2" s="596"/>
      <c r="S2" s="596"/>
      <c r="T2" s="596"/>
      <c r="U2" s="596"/>
      <c r="V2" s="596"/>
      <c r="W2" s="596"/>
      <c r="X2" s="596"/>
      <c r="Y2" s="596"/>
      <c r="Z2" s="596"/>
      <c r="AA2" s="597"/>
      <c r="AB2" s="447">
        <v>1</v>
      </c>
      <c r="AC2" s="448">
        <v>2</v>
      </c>
      <c r="AD2" s="448">
        <v>3</v>
      </c>
      <c r="AE2" s="448">
        <v>4</v>
      </c>
      <c r="AF2" s="448">
        <v>5</v>
      </c>
      <c r="AG2" s="448">
        <v>6</v>
      </c>
      <c r="AH2" s="448">
        <v>7</v>
      </c>
      <c r="AI2" s="448">
        <v>8</v>
      </c>
      <c r="AJ2" s="448">
        <v>9</v>
      </c>
      <c r="AK2" s="448">
        <v>10</v>
      </c>
      <c r="AL2" s="448">
        <v>11</v>
      </c>
      <c r="AM2" s="448">
        <v>12</v>
      </c>
      <c r="AN2" s="448">
        <v>13</v>
      </c>
      <c r="AO2" s="448">
        <v>14</v>
      </c>
      <c r="AP2" s="448">
        <v>15</v>
      </c>
      <c r="AQ2" s="448">
        <v>16</v>
      </c>
      <c r="AR2" s="448">
        <v>17</v>
      </c>
      <c r="AS2" s="448">
        <v>18</v>
      </c>
      <c r="AT2" s="448">
        <v>19</v>
      </c>
      <c r="AU2" s="448">
        <v>20</v>
      </c>
      <c r="AV2" s="448">
        <v>21</v>
      </c>
      <c r="AW2" s="448">
        <v>22</v>
      </c>
      <c r="AX2" s="448">
        <v>23</v>
      </c>
      <c r="AY2" s="448">
        <v>24</v>
      </c>
      <c r="AZ2" s="448">
        <v>25</v>
      </c>
      <c r="BA2" s="448">
        <v>26</v>
      </c>
      <c r="BB2" s="448">
        <v>27</v>
      </c>
      <c r="BC2" s="448">
        <v>28</v>
      </c>
      <c r="BD2" s="448">
        <v>29</v>
      </c>
      <c r="BE2" s="448">
        <v>30</v>
      </c>
      <c r="BF2" s="448">
        <v>31</v>
      </c>
      <c r="BG2" s="448">
        <v>32</v>
      </c>
      <c r="BH2" s="448">
        <v>33</v>
      </c>
      <c r="BI2" s="448">
        <v>34</v>
      </c>
      <c r="BJ2" s="448">
        <v>35</v>
      </c>
      <c r="BK2" s="448">
        <v>36</v>
      </c>
      <c r="BL2" s="448">
        <v>37</v>
      </c>
      <c r="BM2" s="448">
        <v>38</v>
      </c>
      <c r="BN2" s="448">
        <v>39</v>
      </c>
      <c r="BO2" s="448">
        <v>40</v>
      </c>
      <c r="BP2" s="448">
        <v>41</v>
      </c>
      <c r="BQ2" s="448">
        <v>42</v>
      </c>
      <c r="BR2" s="448">
        <v>43</v>
      </c>
      <c r="BS2" s="448">
        <v>44</v>
      </c>
      <c r="BT2" s="448">
        <v>45</v>
      </c>
      <c r="BU2" s="448">
        <v>46</v>
      </c>
      <c r="BV2" s="448">
        <v>47</v>
      </c>
      <c r="BW2" s="448">
        <v>48</v>
      </c>
      <c r="BX2" s="448">
        <v>49</v>
      </c>
      <c r="BY2" s="448">
        <v>50</v>
      </c>
      <c r="BZ2" s="448">
        <v>51</v>
      </c>
      <c r="CA2" s="448">
        <v>52</v>
      </c>
      <c r="CB2" s="448">
        <v>53</v>
      </c>
      <c r="CC2" s="448">
        <v>54</v>
      </c>
      <c r="CD2" s="448">
        <v>55</v>
      </c>
      <c r="CE2" s="448">
        <v>56</v>
      </c>
      <c r="CF2" s="448">
        <v>57</v>
      </c>
      <c r="CG2" s="448">
        <v>58</v>
      </c>
      <c r="CH2" s="448">
        <v>59</v>
      </c>
      <c r="CI2" s="449">
        <v>60</v>
      </c>
    </row>
    <row r="3" spans="3:87" ht="18.75" customHeight="1" x14ac:dyDescent="0.25">
      <c r="C3" s="598" t="s">
        <v>256</v>
      </c>
      <c r="D3" s="599"/>
      <c r="E3" s="599"/>
      <c r="F3" s="599"/>
      <c r="G3" s="599"/>
      <c r="H3" s="599"/>
      <c r="I3" s="599"/>
      <c r="J3" s="599"/>
      <c r="K3" s="599"/>
      <c r="L3" s="599"/>
      <c r="M3" s="599"/>
      <c r="N3" s="599"/>
      <c r="O3" s="599"/>
      <c r="P3" s="600"/>
      <c r="Q3" s="590" t="s">
        <v>268</v>
      </c>
      <c r="R3" s="591"/>
      <c r="S3" s="591"/>
      <c r="T3" s="591"/>
      <c r="U3" s="591"/>
      <c r="V3" s="591"/>
      <c r="W3" s="591"/>
      <c r="X3" s="591"/>
      <c r="Y3" s="591"/>
      <c r="Z3" s="591"/>
      <c r="AA3" s="592"/>
      <c r="AB3" s="397">
        <f>payesh!E5</f>
        <v>0</v>
      </c>
      <c r="AC3" s="398">
        <f>payesh!F5</f>
        <v>0</v>
      </c>
      <c r="AD3" s="398">
        <f>payesh!G5</f>
        <v>0</v>
      </c>
      <c r="AE3" s="398">
        <f>payesh!H5</f>
        <v>0</v>
      </c>
      <c r="AF3" s="398">
        <f>payesh!I5</f>
        <v>0</v>
      </c>
      <c r="AG3" s="398">
        <f>payesh!J5</f>
        <v>0</v>
      </c>
      <c r="AH3" s="398">
        <f>payesh!K5</f>
        <v>0</v>
      </c>
      <c r="AI3" s="398">
        <f>payesh!L5</f>
        <v>0</v>
      </c>
      <c r="AJ3" s="398">
        <f>payesh!M5</f>
        <v>0</v>
      </c>
      <c r="AK3" s="398">
        <f>payesh!N5</f>
        <v>0</v>
      </c>
      <c r="AL3" s="398">
        <f>payesh!O5</f>
        <v>0</v>
      </c>
      <c r="AM3" s="398">
        <f>payesh!P5</f>
        <v>0</v>
      </c>
      <c r="AN3" s="398">
        <f>payesh!Q5</f>
        <v>0</v>
      </c>
      <c r="AO3" s="398">
        <f>payesh!R5</f>
        <v>0</v>
      </c>
      <c r="AP3" s="398">
        <f>payesh!S5</f>
        <v>0</v>
      </c>
      <c r="AQ3" s="398">
        <f>payesh!T5</f>
        <v>0</v>
      </c>
      <c r="AR3" s="398">
        <f>payesh!U5</f>
        <v>0</v>
      </c>
      <c r="AS3" s="398">
        <f>payesh!V5</f>
        <v>0</v>
      </c>
      <c r="AT3" s="398">
        <f>payesh!W5</f>
        <v>0</v>
      </c>
      <c r="AU3" s="398">
        <f>payesh!X5</f>
        <v>0</v>
      </c>
      <c r="AV3" s="398">
        <f>payesh!Y5</f>
        <v>0</v>
      </c>
      <c r="AW3" s="398">
        <f>payesh!Z5</f>
        <v>0</v>
      </c>
      <c r="AX3" s="398">
        <f>payesh!AA5</f>
        <v>0</v>
      </c>
      <c r="AY3" s="398">
        <f>payesh!AB5</f>
        <v>0</v>
      </c>
      <c r="AZ3" s="398">
        <f>payesh!AC5</f>
        <v>0</v>
      </c>
      <c r="BA3" s="398">
        <f>payesh!AD5</f>
        <v>0</v>
      </c>
      <c r="BB3" s="398">
        <f>payesh!AE5</f>
        <v>0</v>
      </c>
      <c r="BC3" s="398">
        <f>payesh!AF5</f>
        <v>0</v>
      </c>
      <c r="BD3" s="398">
        <f>payesh!AG5</f>
        <v>0</v>
      </c>
      <c r="BE3" s="398">
        <f>payesh!AH5</f>
        <v>0</v>
      </c>
      <c r="BF3" s="398">
        <f>payesh!AI5</f>
        <v>0</v>
      </c>
      <c r="BG3" s="398">
        <f>payesh!AJ5</f>
        <v>0</v>
      </c>
      <c r="BH3" s="398">
        <f>payesh!AK5</f>
        <v>0</v>
      </c>
      <c r="BI3" s="398">
        <f>payesh!AL5</f>
        <v>0</v>
      </c>
      <c r="BJ3" s="398">
        <f>payesh!AM5</f>
        <v>0</v>
      </c>
      <c r="BK3" s="398">
        <f>payesh!AN5</f>
        <v>0</v>
      </c>
      <c r="BL3" s="398">
        <f>payesh!AO5</f>
        <v>0</v>
      </c>
      <c r="BM3" s="398">
        <f>payesh!AP5</f>
        <v>0</v>
      </c>
      <c r="BN3" s="398">
        <f>payesh!AQ5</f>
        <v>0</v>
      </c>
      <c r="BO3" s="398">
        <f>payesh!AR5</f>
        <v>0</v>
      </c>
      <c r="BP3" s="398">
        <f>payesh!AS5</f>
        <v>0</v>
      </c>
      <c r="BQ3" s="398">
        <f>payesh!AT5</f>
        <v>0</v>
      </c>
      <c r="BR3" s="398">
        <f>payesh!AU5</f>
        <v>0</v>
      </c>
      <c r="BS3" s="398">
        <f>payesh!AV5</f>
        <v>0</v>
      </c>
      <c r="BT3" s="398">
        <f>payesh!AW5</f>
        <v>0</v>
      </c>
      <c r="BU3" s="398">
        <f>payesh!AX5</f>
        <v>0</v>
      </c>
      <c r="BV3" s="398">
        <f>payesh!AY5</f>
        <v>0</v>
      </c>
      <c r="BW3" s="398">
        <f>payesh!AZ5</f>
        <v>0</v>
      </c>
      <c r="BX3" s="398">
        <f>payesh!BA5</f>
        <v>0</v>
      </c>
      <c r="BY3" s="398">
        <f>payesh!BB5</f>
        <v>0</v>
      </c>
      <c r="BZ3" s="398">
        <f>payesh!BC5</f>
        <v>0</v>
      </c>
      <c r="CA3" s="398">
        <f>payesh!BD5</f>
        <v>0</v>
      </c>
      <c r="CB3" s="398">
        <f>payesh!BE5</f>
        <v>0</v>
      </c>
      <c r="CC3" s="398">
        <f>payesh!BF5</f>
        <v>0</v>
      </c>
      <c r="CD3" s="398">
        <f>payesh!BG5</f>
        <v>0</v>
      </c>
      <c r="CE3" s="398">
        <f>payesh!BH5</f>
        <v>0</v>
      </c>
      <c r="CF3" s="398">
        <f>payesh!BI5</f>
        <v>0</v>
      </c>
      <c r="CG3" s="398">
        <f>payesh!BJ5</f>
        <v>0</v>
      </c>
      <c r="CH3" s="398">
        <f>payesh!BK5</f>
        <v>0</v>
      </c>
      <c r="CI3" s="440">
        <f>payesh!BL5</f>
        <v>0</v>
      </c>
    </row>
    <row r="4" spans="3:87" ht="19.5" thickBot="1" x14ac:dyDescent="0.3">
      <c r="C4" s="601"/>
      <c r="D4" s="602"/>
      <c r="E4" s="602"/>
      <c r="F4" s="602"/>
      <c r="G4" s="602"/>
      <c r="H4" s="602"/>
      <c r="I4" s="602"/>
      <c r="J4" s="602"/>
      <c r="K4" s="602"/>
      <c r="L4" s="602"/>
      <c r="M4" s="602"/>
      <c r="N4" s="602"/>
      <c r="O4" s="602"/>
      <c r="P4" s="603"/>
      <c r="Q4" s="593"/>
      <c r="R4" s="594"/>
      <c r="S4" s="594"/>
      <c r="T4" s="594"/>
      <c r="U4" s="594"/>
      <c r="V4" s="594"/>
      <c r="W4" s="594"/>
      <c r="X4" s="594"/>
      <c r="Y4" s="594"/>
      <c r="Z4" s="650"/>
      <c r="AA4" s="651"/>
      <c r="AB4" s="163">
        <f>payesh!E6</f>
        <v>0</v>
      </c>
      <c r="AC4" s="158">
        <f>payesh!F6</f>
        <v>0</v>
      </c>
      <c r="AD4" s="158">
        <f>payesh!G6</f>
        <v>0</v>
      </c>
      <c r="AE4" s="158">
        <f>payesh!H6</f>
        <v>0</v>
      </c>
      <c r="AF4" s="158">
        <f>payesh!I6</f>
        <v>0</v>
      </c>
      <c r="AG4" s="158">
        <f>payesh!J6</f>
        <v>0</v>
      </c>
      <c r="AH4" s="158">
        <f>payesh!K6</f>
        <v>0</v>
      </c>
      <c r="AI4" s="158">
        <f>payesh!L6</f>
        <v>0</v>
      </c>
      <c r="AJ4" s="158">
        <f>payesh!M6</f>
        <v>0</v>
      </c>
      <c r="AK4" s="158">
        <f>payesh!N6</f>
        <v>0</v>
      </c>
      <c r="AL4" s="158">
        <f>payesh!O6</f>
        <v>0</v>
      </c>
      <c r="AM4" s="158">
        <f>payesh!P6</f>
        <v>0</v>
      </c>
      <c r="AN4" s="158">
        <f>payesh!Q6</f>
        <v>0</v>
      </c>
      <c r="AO4" s="158">
        <f>payesh!R6</f>
        <v>0</v>
      </c>
      <c r="AP4" s="158">
        <f>payesh!S6</f>
        <v>0</v>
      </c>
      <c r="AQ4" s="158">
        <f>payesh!T6</f>
        <v>0</v>
      </c>
      <c r="AR4" s="158">
        <f>payesh!U6</f>
        <v>0</v>
      </c>
      <c r="AS4" s="158">
        <f>payesh!V6</f>
        <v>0</v>
      </c>
      <c r="AT4" s="158">
        <f>payesh!W6</f>
        <v>0</v>
      </c>
      <c r="AU4" s="158">
        <f>payesh!X6</f>
        <v>0</v>
      </c>
      <c r="AV4" s="158">
        <f>payesh!Y6</f>
        <v>0</v>
      </c>
      <c r="AW4" s="158">
        <f>payesh!Z6</f>
        <v>0</v>
      </c>
      <c r="AX4" s="158">
        <f>payesh!AA6</f>
        <v>0</v>
      </c>
      <c r="AY4" s="158">
        <f>payesh!AB6</f>
        <v>0</v>
      </c>
      <c r="AZ4" s="158">
        <f>payesh!AC6</f>
        <v>0</v>
      </c>
      <c r="BA4" s="158">
        <f>payesh!AD6</f>
        <v>0</v>
      </c>
      <c r="BB4" s="158">
        <f>payesh!AE6</f>
        <v>0</v>
      </c>
      <c r="BC4" s="158">
        <f>payesh!AF6</f>
        <v>0</v>
      </c>
      <c r="BD4" s="158">
        <f>payesh!AG6</f>
        <v>0</v>
      </c>
      <c r="BE4" s="158">
        <f>payesh!AH6</f>
        <v>0</v>
      </c>
      <c r="BF4" s="158">
        <f>payesh!AI6</f>
        <v>0</v>
      </c>
      <c r="BG4" s="158">
        <f>payesh!AJ6</f>
        <v>0</v>
      </c>
      <c r="BH4" s="158">
        <f>payesh!AK6</f>
        <v>0</v>
      </c>
      <c r="BI4" s="158">
        <f>payesh!AL6</f>
        <v>0</v>
      </c>
      <c r="BJ4" s="158">
        <f>payesh!AM6</f>
        <v>0</v>
      </c>
      <c r="BK4" s="158">
        <f>payesh!AN6</f>
        <v>0</v>
      </c>
      <c r="BL4" s="158">
        <f>payesh!AO6</f>
        <v>0</v>
      </c>
      <c r="BM4" s="158">
        <f>payesh!AP6</f>
        <v>0</v>
      </c>
      <c r="BN4" s="158">
        <f>payesh!AQ6</f>
        <v>0</v>
      </c>
      <c r="BO4" s="158">
        <f>payesh!AR6</f>
        <v>0</v>
      </c>
      <c r="BP4" s="158">
        <f>payesh!AS6</f>
        <v>0</v>
      </c>
      <c r="BQ4" s="158">
        <f>payesh!AT6</f>
        <v>0</v>
      </c>
      <c r="BR4" s="158">
        <f>payesh!AU6</f>
        <v>0</v>
      </c>
      <c r="BS4" s="158">
        <f>payesh!AV6</f>
        <v>0</v>
      </c>
      <c r="BT4" s="158">
        <f>payesh!AW6</f>
        <v>0</v>
      </c>
      <c r="BU4" s="158">
        <f>payesh!AX6</f>
        <v>0</v>
      </c>
      <c r="BV4" s="158">
        <f>payesh!AY6</f>
        <v>0</v>
      </c>
      <c r="BW4" s="158">
        <f>payesh!AZ6</f>
        <v>0</v>
      </c>
      <c r="BX4" s="158">
        <f>payesh!BA6</f>
        <v>0</v>
      </c>
      <c r="BY4" s="158">
        <f>payesh!BB6</f>
        <v>0</v>
      </c>
      <c r="BZ4" s="158">
        <f>payesh!BC6</f>
        <v>0</v>
      </c>
      <c r="CA4" s="158">
        <f>payesh!BD6</f>
        <v>0</v>
      </c>
      <c r="CB4" s="158">
        <f>payesh!BE6</f>
        <v>0</v>
      </c>
      <c r="CC4" s="158">
        <f>payesh!BF6</f>
        <v>0</v>
      </c>
      <c r="CD4" s="158">
        <f>payesh!BG6</f>
        <v>0</v>
      </c>
      <c r="CE4" s="158">
        <f>payesh!BH6</f>
        <v>0</v>
      </c>
      <c r="CF4" s="158">
        <f>payesh!BI6</f>
        <v>0</v>
      </c>
      <c r="CG4" s="158">
        <f>payesh!BJ6</f>
        <v>0</v>
      </c>
      <c r="CH4" s="158">
        <f>payesh!BK6</f>
        <v>0</v>
      </c>
      <c r="CI4" s="441">
        <f>payesh!BL6</f>
        <v>0</v>
      </c>
    </row>
    <row r="5" spans="3:87" ht="93" customHeight="1" thickBot="1" x14ac:dyDescent="0.3">
      <c r="C5" s="671" t="s">
        <v>257</v>
      </c>
      <c r="D5" s="672" t="s">
        <v>258</v>
      </c>
      <c r="E5" s="672" t="s">
        <v>449</v>
      </c>
      <c r="F5" s="673" t="s">
        <v>269</v>
      </c>
      <c r="G5" s="674" t="s">
        <v>259</v>
      </c>
      <c r="H5" s="675" t="s">
        <v>260</v>
      </c>
      <c r="I5" s="675" t="s">
        <v>423</v>
      </c>
      <c r="J5" s="675" t="s">
        <v>424</v>
      </c>
      <c r="K5" s="675" t="s">
        <v>425</v>
      </c>
      <c r="L5" s="676" t="s">
        <v>446</v>
      </c>
      <c r="M5" s="676" t="s">
        <v>428</v>
      </c>
      <c r="N5" s="676" t="s">
        <v>427</v>
      </c>
      <c r="O5" s="676" t="s">
        <v>447</v>
      </c>
      <c r="P5" s="677" t="s">
        <v>261</v>
      </c>
      <c r="Q5" s="470" t="s">
        <v>90</v>
      </c>
      <c r="R5" s="469" t="s">
        <v>260</v>
      </c>
      <c r="S5" s="469" t="s">
        <v>423</v>
      </c>
      <c r="T5" s="469" t="s">
        <v>424</v>
      </c>
      <c r="U5" s="469" t="s">
        <v>425</v>
      </c>
      <c r="V5" s="469" t="s">
        <v>446</v>
      </c>
      <c r="W5" s="469" t="s">
        <v>428</v>
      </c>
      <c r="X5" s="469" t="s">
        <v>427</v>
      </c>
      <c r="Y5" s="471" t="s">
        <v>447</v>
      </c>
      <c r="Z5" s="684" t="s">
        <v>450</v>
      </c>
      <c r="AA5" s="685" t="s">
        <v>451</v>
      </c>
      <c r="AB5" s="646">
        <f>payesh!E18</f>
        <v>0</v>
      </c>
      <c r="AC5" s="436">
        <f>payesh!F18</f>
        <v>0</v>
      </c>
      <c r="AD5" s="436">
        <f>payesh!G18</f>
        <v>0</v>
      </c>
      <c r="AE5" s="436">
        <f>payesh!H18</f>
        <v>0</v>
      </c>
      <c r="AF5" s="436">
        <f>payesh!I18</f>
        <v>0</v>
      </c>
      <c r="AG5" s="436">
        <f>payesh!J18</f>
        <v>0</v>
      </c>
      <c r="AH5" s="436">
        <f>payesh!K18</f>
        <v>0</v>
      </c>
      <c r="AI5" s="436">
        <f>payesh!L18</f>
        <v>0</v>
      </c>
      <c r="AJ5" s="436">
        <f>payesh!M18</f>
        <v>0</v>
      </c>
      <c r="AK5" s="436">
        <f>payesh!N18</f>
        <v>0</v>
      </c>
      <c r="AL5" s="436">
        <f>payesh!O18</f>
        <v>0</v>
      </c>
      <c r="AM5" s="436">
        <f>payesh!P18</f>
        <v>0</v>
      </c>
      <c r="AN5" s="436">
        <f>payesh!Q18</f>
        <v>0</v>
      </c>
      <c r="AO5" s="436">
        <f>payesh!R18</f>
        <v>0</v>
      </c>
      <c r="AP5" s="436">
        <f>payesh!S18</f>
        <v>0</v>
      </c>
      <c r="AQ5" s="436">
        <f>payesh!T18</f>
        <v>0</v>
      </c>
      <c r="AR5" s="436">
        <f>payesh!U18</f>
        <v>0</v>
      </c>
      <c r="AS5" s="436">
        <f>payesh!V18</f>
        <v>0</v>
      </c>
      <c r="AT5" s="436">
        <f>payesh!W18</f>
        <v>0</v>
      </c>
      <c r="AU5" s="436">
        <f>payesh!X18</f>
        <v>0</v>
      </c>
      <c r="AV5" s="436">
        <f>payesh!Y18</f>
        <v>0</v>
      </c>
      <c r="AW5" s="436">
        <f>payesh!Z18</f>
        <v>0</v>
      </c>
      <c r="AX5" s="436">
        <f>payesh!AA18</f>
        <v>0</v>
      </c>
      <c r="AY5" s="436">
        <f>payesh!AB18</f>
        <v>0</v>
      </c>
      <c r="AZ5" s="436">
        <f>payesh!AC18</f>
        <v>0</v>
      </c>
      <c r="BA5" s="436">
        <f>payesh!AD18</f>
        <v>0</v>
      </c>
      <c r="BB5" s="436">
        <f>payesh!AE18</f>
        <v>0</v>
      </c>
      <c r="BC5" s="436">
        <f>payesh!AF18</f>
        <v>0</v>
      </c>
      <c r="BD5" s="436">
        <f>payesh!AG18</f>
        <v>0</v>
      </c>
      <c r="BE5" s="436">
        <f>payesh!AH18</f>
        <v>0</v>
      </c>
      <c r="BF5" s="436">
        <f>payesh!AI18</f>
        <v>0</v>
      </c>
      <c r="BG5" s="436">
        <f>payesh!AJ18</f>
        <v>0</v>
      </c>
      <c r="BH5" s="436">
        <f>payesh!AK18</f>
        <v>0</v>
      </c>
      <c r="BI5" s="436">
        <f>payesh!AL18</f>
        <v>0</v>
      </c>
      <c r="BJ5" s="436">
        <f>payesh!AM18</f>
        <v>0</v>
      </c>
      <c r="BK5" s="436">
        <f>payesh!AN18</f>
        <v>0</v>
      </c>
      <c r="BL5" s="436">
        <f>payesh!AO18</f>
        <v>0</v>
      </c>
      <c r="BM5" s="436">
        <f>payesh!AP18</f>
        <v>0</v>
      </c>
      <c r="BN5" s="436">
        <f>payesh!AQ18</f>
        <v>0</v>
      </c>
      <c r="BO5" s="436">
        <f>payesh!AR18</f>
        <v>0</v>
      </c>
      <c r="BP5" s="436">
        <f>payesh!AS18</f>
        <v>0</v>
      </c>
      <c r="BQ5" s="436">
        <f>payesh!AT18</f>
        <v>0</v>
      </c>
      <c r="BR5" s="436">
        <f>payesh!AU18</f>
        <v>0</v>
      </c>
      <c r="BS5" s="436">
        <f>payesh!AV18</f>
        <v>0</v>
      </c>
      <c r="BT5" s="436">
        <f>payesh!AW18</f>
        <v>0</v>
      </c>
      <c r="BU5" s="436">
        <f>payesh!AX18</f>
        <v>0</v>
      </c>
      <c r="BV5" s="436">
        <f>payesh!AY18</f>
        <v>0</v>
      </c>
      <c r="BW5" s="436">
        <f>payesh!AZ18</f>
        <v>0</v>
      </c>
      <c r="BX5" s="436">
        <f>payesh!BA18</f>
        <v>0</v>
      </c>
      <c r="BY5" s="436">
        <f>payesh!BB18</f>
        <v>0</v>
      </c>
      <c r="BZ5" s="436">
        <f>payesh!BC18</f>
        <v>0</v>
      </c>
      <c r="CA5" s="436">
        <f>payesh!BD18</f>
        <v>0</v>
      </c>
      <c r="CB5" s="436">
        <f>payesh!BE18</f>
        <v>0</v>
      </c>
      <c r="CC5" s="436">
        <f>payesh!BF18</f>
        <v>0</v>
      </c>
      <c r="CD5" s="436">
        <f>payesh!BG18</f>
        <v>0</v>
      </c>
      <c r="CE5" s="436">
        <f>payesh!BH18</f>
        <v>0</v>
      </c>
      <c r="CF5" s="436">
        <f>payesh!BI18</f>
        <v>0</v>
      </c>
      <c r="CG5" s="436">
        <f>payesh!BJ18</f>
        <v>0</v>
      </c>
      <c r="CH5" s="436">
        <f>payesh!BK18</f>
        <v>0</v>
      </c>
      <c r="CI5" s="442">
        <f>payesh!BL18</f>
        <v>0</v>
      </c>
    </row>
    <row r="6" spans="3:87" ht="35.25" customHeight="1" x14ac:dyDescent="0.25">
      <c r="C6" s="664">
        <v>1</v>
      </c>
      <c r="D6" s="665" t="s">
        <v>429</v>
      </c>
      <c r="E6" s="665" t="s">
        <v>430</v>
      </c>
      <c r="F6" s="666" t="s">
        <v>437</v>
      </c>
      <c r="G6" s="667">
        <v>0.1</v>
      </c>
      <c r="H6" s="668">
        <f>G6*H15</f>
        <v>1100000</v>
      </c>
      <c r="I6" s="668">
        <f>I15*G6</f>
        <v>400000</v>
      </c>
      <c r="J6" s="668">
        <f>G6*J15</f>
        <v>400000</v>
      </c>
      <c r="K6" s="668">
        <f>G6*K15</f>
        <v>150000</v>
      </c>
      <c r="L6" s="669">
        <f>G6*L15</f>
        <v>78890.5</v>
      </c>
      <c r="M6" s="669">
        <f>G6*M15</f>
        <v>80000</v>
      </c>
      <c r="N6" s="669">
        <f>G6*N15</f>
        <v>502143.80000000005</v>
      </c>
      <c r="O6" s="669">
        <f>G6*O15</f>
        <v>301226</v>
      </c>
      <c r="P6" s="670">
        <f>SUM(H6:O6)</f>
        <v>3012260.3</v>
      </c>
      <c r="Q6" s="472">
        <f>SUM(AB6:BE6)</f>
        <v>0</v>
      </c>
      <c r="R6" s="417">
        <f>$Q$6*H6</f>
        <v>0</v>
      </c>
      <c r="S6" s="418">
        <f>$Q$6*I6</f>
        <v>0</v>
      </c>
      <c r="T6" s="418">
        <f>$Q$6*J6</f>
        <v>0</v>
      </c>
      <c r="U6" s="418">
        <f>$Q$6*K6</f>
        <v>0</v>
      </c>
      <c r="V6" s="418">
        <f>$Q$6*L6</f>
        <v>0</v>
      </c>
      <c r="W6" s="419">
        <f>$Q$6*M6</f>
        <v>0</v>
      </c>
      <c r="X6" s="419">
        <f>$Q$6*N6</f>
        <v>0</v>
      </c>
      <c r="Y6" s="419">
        <f>$Q$6*O6</f>
        <v>0</v>
      </c>
      <c r="Z6" s="678">
        <f>SUM(R6:Y6)</f>
        <v>0</v>
      </c>
      <c r="AA6" s="682">
        <f>Z6-X6</f>
        <v>0</v>
      </c>
      <c r="AB6" s="647">
        <f>IF(payesh!E147=Pardakhti!$F$6,1,IF(payesh!E147="کسر شد",-1,0))</f>
        <v>0</v>
      </c>
      <c r="AC6" s="438">
        <f>IF(payesh!F147=Pardakhti!$F$6,1,IF(payesh!F147="کسر شد",-1,0))</f>
        <v>0</v>
      </c>
      <c r="AD6" s="438">
        <f>IF(payesh!G147=Pardakhti!$F$6,1,IF(payesh!G147="کسر شد",-1,0))</f>
        <v>0</v>
      </c>
      <c r="AE6" s="438">
        <f>IF(payesh!H147=Pardakhti!$F$6,1,IF(payesh!H147="کسر شد",-1,0))</f>
        <v>0</v>
      </c>
      <c r="AF6" s="438">
        <f>IF(payesh!I147=Pardakhti!$F$6,1,IF(payesh!I147="کسر شد",-1,0))</f>
        <v>0</v>
      </c>
      <c r="AG6" s="438">
        <f>IF(payesh!J147=Pardakhti!$F$6,1,IF(payesh!J147="کسر شد",-1,0))</f>
        <v>0</v>
      </c>
      <c r="AH6" s="438">
        <f>IF(payesh!K147=Pardakhti!$F$6,1,IF(payesh!K147="کسر شد",-1,0))</f>
        <v>0</v>
      </c>
      <c r="AI6" s="438">
        <f>IF(payesh!L147=Pardakhti!$F$6,1,IF(payesh!L147="کسر شد",-1,0))</f>
        <v>0</v>
      </c>
      <c r="AJ6" s="438">
        <f>IF(payesh!M147=Pardakhti!$F$6,1,IF(payesh!M147="کسر شد",-1,0))</f>
        <v>0</v>
      </c>
      <c r="AK6" s="438">
        <f>IF(payesh!N147=Pardakhti!$F$6,1,IF(payesh!N147="کسر شد",-1,0))</f>
        <v>0</v>
      </c>
      <c r="AL6" s="438">
        <f>IF(payesh!O147=Pardakhti!$F$6,1,IF(payesh!O147="کسر شد",-1,0))</f>
        <v>0</v>
      </c>
      <c r="AM6" s="438">
        <f>IF(payesh!P147=Pardakhti!$F$6,1,IF(payesh!P147="کسر شد",-1,0))</f>
        <v>0</v>
      </c>
      <c r="AN6" s="438">
        <f>IF(payesh!Q147=Pardakhti!$F$6,1,IF(payesh!Q147="کسر شد",-1,0))</f>
        <v>0</v>
      </c>
      <c r="AO6" s="438">
        <f>IF(payesh!R147=Pardakhti!$F$6,1,IF(payesh!R147="کسر شد",-1,0))</f>
        <v>0</v>
      </c>
      <c r="AP6" s="438">
        <f>IF(payesh!S147=Pardakhti!$F$6,1,IF(payesh!S147="کسر شد",-1,0))</f>
        <v>0</v>
      </c>
      <c r="AQ6" s="438">
        <f>IF(payesh!T147=Pardakhti!$F$6,1,IF(payesh!T147="کسر شد",-1,0))</f>
        <v>0</v>
      </c>
      <c r="AR6" s="438">
        <f>IF(payesh!U147=Pardakhti!$F$6,1,IF(payesh!U147="کسر شد",-1,0))</f>
        <v>0</v>
      </c>
      <c r="AS6" s="438">
        <f>IF(payesh!V147=Pardakhti!$F$6,1,IF(payesh!V147="کسر شد",-1,0))</f>
        <v>0</v>
      </c>
      <c r="AT6" s="438">
        <f>IF(payesh!W147=Pardakhti!$F$6,1,IF(payesh!W147="کسر شد",-1,0))</f>
        <v>0</v>
      </c>
      <c r="AU6" s="438">
        <f>IF(payesh!X147=Pardakhti!$F$6,1,IF(payesh!X147="کسر شد",-1,0))</f>
        <v>0</v>
      </c>
      <c r="AV6" s="438">
        <f>IF(payesh!Y147=Pardakhti!$F$6,1,IF(payesh!Y147="کسر شد",-1,0))</f>
        <v>0</v>
      </c>
      <c r="AW6" s="438">
        <f>IF(payesh!Z147=Pardakhti!$F$6,1,IF(payesh!Z147="کسر شد",-1,0))</f>
        <v>0</v>
      </c>
      <c r="AX6" s="438">
        <f>IF(payesh!AA147=Pardakhti!$F$6,1,IF(payesh!AA147="کسر شد",-1,0))</f>
        <v>0</v>
      </c>
      <c r="AY6" s="438">
        <f>IF(payesh!AB147=Pardakhti!$F$6,1,IF(payesh!AB147="کسر شد",-1,0))</f>
        <v>0</v>
      </c>
      <c r="AZ6" s="438">
        <f>IF(payesh!AC147=Pardakhti!$F$6,1,IF(payesh!AC147="کسر شد",-1,0))</f>
        <v>0</v>
      </c>
      <c r="BA6" s="438">
        <f>IF(payesh!AD147=Pardakhti!$F$6,1,IF(payesh!AD147="کسر شد",-1,0))</f>
        <v>0</v>
      </c>
      <c r="BB6" s="438">
        <f>IF(payesh!AE147=Pardakhti!$F$6,1,IF(payesh!AE147="کسر شد",-1,0))</f>
        <v>0</v>
      </c>
      <c r="BC6" s="438">
        <f>IF(payesh!AF147=Pardakhti!$F$6,1,IF(payesh!AF147="کسر شد",-1,0))</f>
        <v>0</v>
      </c>
      <c r="BD6" s="438">
        <f>IF(payesh!AG147=Pardakhti!$F$6,1,IF(payesh!AG147="کسر شد",-1,0))</f>
        <v>0</v>
      </c>
      <c r="BE6" s="438">
        <f>IF(payesh!AH147=Pardakhti!$F$6,1,IF(payesh!AH147="کسر شد",-1,0))</f>
        <v>0</v>
      </c>
      <c r="BF6" s="438">
        <f>IF(payesh!AI147=Pardakhti!$F$6,1,IF(payesh!AI147="کسر شد",-1,0))</f>
        <v>0</v>
      </c>
      <c r="BG6" s="438">
        <f>IF(payesh!AJ147=Pardakhti!$F$6,1,IF(payesh!AJ147="کسر شد",-1,0))</f>
        <v>0</v>
      </c>
      <c r="BH6" s="438">
        <f>IF(payesh!AK147=Pardakhti!$F$6,1,IF(payesh!AK147="کسر شد",-1,0))</f>
        <v>0</v>
      </c>
      <c r="BI6" s="438">
        <f>IF(payesh!AL147=Pardakhti!$F$6,1,IF(payesh!AL147="کسر شد",-1,0))</f>
        <v>0</v>
      </c>
      <c r="BJ6" s="438">
        <f>IF(payesh!AM147=Pardakhti!$F$6,1,IF(payesh!AM147="کسر شد",-1,0))</f>
        <v>0</v>
      </c>
      <c r="BK6" s="438">
        <f>IF(payesh!AN147=Pardakhti!$F$6,1,IF(payesh!AN147="کسر شد",-1,0))</f>
        <v>0</v>
      </c>
      <c r="BL6" s="438">
        <f>IF(payesh!AO147=Pardakhti!$F$6,1,IF(payesh!AO147="کسر شد",-1,0))</f>
        <v>0</v>
      </c>
      <c r="BM6" s="438">
        <f>IF(payesh!AP147=Pardakhti!$F$6,1,IF(payesh!AP147="کسر شد",-1,0))</f>
        <v>0</v>
      </c>
      <c r="BN6" s="438">
        <f>IF(payesh!AQ147=Pardakhti!$F$6,1,IF(payesh!AQ147="کسر شد",-1,0))</f>
        <v>0</v>
      </c>
      <c r="BO6" s="438">
        <f>IF(payesh!AR147=Pardakhti!$F$6,1,IF(payesh!AR147="کسر شد",-1,0))</f>
        <v>0</v>
      </c>
      <c r="BP6" s="438">
        <f>IF(payesh!AS147=Pardakhti!$F$6,1,IF(payesh!AS147="کسر شد",-1,0))</f>
        <v>0</v>
      </c>
      <c r="BQ6" s="438">
        <f>IF(payesh!AT147=Pardakhti!$F$6,1,IF(payesh!AT147="کسر شد",-1,0))</f>
        <v>0</v>
      </c>
      <c r="BR6" s="438">
        <f>IF(payesh!AU147=Pardakhti!$F$6,1,IF(payesh!AU147="کسر شد",-1,0))</f>
        <v>0</v>
      </c>
      <c r="BS6" s="438">
        <f>IF(payesh!AV147=Pardakhti!$F$6,1,IF(payesh!AV147="کسر شد",-1,0))</f>
        <v>0</v>
      </c>
      <c r="BT6" s="438">
        <f>IF(payesh!AW147=Pardakhti!$F$6,1,IF(payesh!AW147="کسر شد",-1,0))</f>
        <v>0</v>
      </c>
      <c r="BU6" s="438">
        <f>IF(payesh!AX147=Pardakhti!$F$6,1,IF(payesh!AX147="کسر شد",-1,0))</f>
        <v>0</v>
      </c>
      <c r="BV6" s="438">
        <f>IF(payesh!AY147=Pardakhti!$F$6,1,IF(payesh!AY147="کسر شد",-1,0))</f>
        <v>0</v>
      </c>
      <c r="BW6" s="438">
        <f>IF(payesh!AZ147=Pardakhti!$F$6,1,IF(payesh!AZ147="کسر شد",-1,0))</f>
        <v>0</v>
      </c>
      <c r="BX6" s="438">
        <f>IF(payesh!BA147=Pardakhti!$F$6,1,IF(payesh!BA147="کسر شد",-1,0))</f>
        <v>0</v>
      </c>
      <c r="BY6" s="438">
        <f>IF(payesh!BB147=Pardakhti!$F$6,1,IF(payesh!BB147="کسر شد",-1,0))</f>
        <v>0</v>
      </c>
      <c r="BZ6" s="438">
        <f>IF(payesh!BC147=Pardakhti!$F$6,1,IF(payesh!BC147="کسر شد",-1,0))</f>
        <v>0</v>
      </c>
      <c r="CA6" s="438">
        <f>IF(payesh!BD147=Pardakhti!$F$6,1,IF(payesh!BD147="کسر شد",-1,0))</f>
        <v>0</v>
      </c>
      <c r="CB6" s="438">
        <f>IF(payesh!BE147=Pardakhti!$F$6,1,IF(payesh!BE147="کسر شد",-1,0))</f>
        <v>0</v>
      </c>
      <c r="CC6" s="438">
        <f>IF(payesh!BF147=Pardakhti!$F$6,1,IF(payesh!BF147="کسر شد",-1,0))</f>
        <v>0</v>
      </c>
      <c r="CD6" s="438">
        <f>IF(payesh!BG147=Pardakhti!$F$6,1,IF(payesh!BG147="کسر شد",-1,0))</f>
        <v>0</v>
      </c>
      <c r="CE6" s="438">
        <f>IF(payesh!BH147=Pardakhti!$F$6,1,IF(payesh!BH147="کسر شد",-1,0))</f>
        <v>0</v>
      </c>
      <c r="CF6" s="438">
        <f>IF(payesh!BI147=Pardakhti!$F$6,1,IF(payesh!BI147="کسر شد",-1,0))</f>
        <v>0</v>
      </c>
      <c r="CG6" s="438">
        <f>IF(payesh!BJ147=Pardakhti!$F$6,1,IF(payesh!BJ147="کسر شد",-1,0))</f>
        <v>0</v>
      </c>
      <c r="CH6" s="438">
        <f>IF(payesh!BK147=Pardakhti!$F$6,1,IF(payesh!BK147="کسر شد",-1,0))</f>
        <v>0</v>
      </c>
      <c r="CI6" s="450">
        <f>IF(payesh!BL147=Pardakhti!$F$6,1,IF(payesh!BL147="کسر شد",-1,0))</f>
        <v>0</v>
      </c>
    </row>
    <row r="7" spans="3:87" ht="44.25" customHeight="1" x14ac:dyDescent="0.25">
      <c r="C7" s="154">
        <v>2</v>
      </c>
      <c r="D7" s="155" t="s">
        <v>432</v>
      </c>
      <c r="E7" s="155" t="s">
        <v>431</v>
      </c>
      <c r="F7" s="662" t="s">
        <v>271</v>
      </c>
      <c r="G7" s="423">
        <v>0.1</v>
      </c>
      <c r="H7" s="156">
        <f>G7*H15</f>
        <v>1100000</v>
      </c>
      <c r="I7" s="156">
        <f>G7*I15</f>
        <v>400000</v>
      </c>
      <c r="J7" s="156">
        <f>G7*J15</f>
        <v>400000</v>
      </c>
      <c r="K7" s="156">
        <f>G7*K15</f>
        <v>150000</v>
      </c>
      <c r="L7" s="390">
        <f>G7*L15</f>
        <v>78890.5</v>
      </c>
      <c r="M7" s="390">
        <f>G7*M15</f>
        <v>80000</v>
      </c>
      <c r="N7" s="390">
        <f>G7*N15</f>
        <v>502143.80000000005</v>
      </c>
      <c r="O7" s="390">
        <f>G7*O15</f>
        <v>301226</v>
      </c>
      <c r="P7" s="424">
        <f>SUM(H7:O7)</f>
        <v>3012260.3</v>
      </c>
      <c r="Q7" s="473">
        <f>SUM(AB7:BE7)</f>
        <v>0</v>
      </c>
      <c r="R7" s="420">
        <f>$Q$7*H7</f>
        <v>0</v>
      </c>
      <c r="S7" s="157">
        <f>$Q$7*I7</f>
        <v>0</v>
      </c>
      <c r="T7" s="157">
        <f>$Q$7*J7</f>
        <v>0</v>
      </c>
      <c r="U7" s="157">
        <f>$Q$7*K7</f>
        <v>0</v>
      </c>
      <c r="V7" s="157">
        <f>$Q$7*L7</f>
        <v>0</v>
      </c>
      <c r="W7" s="396">
        <f>$Q$7*M7</f>
        <v>0</v>
      </c>
      <c r="X7" s="396">
        <f>$Q$7*N7</f>
        <v>0</v>
      </c>
      <c r="Y7" s="396">
        <f>$Q$7*O7</f>
        <v>0</v>
      </c>
      <c r="Z7" s="679">
        <f t="shared" ref="Z7:Z14" si="0">SUM(R7:Y7)</f>
        <v>0</v>
      </c>
      <c r="AA7" s="682">
        <f t="shared" ref="AA7:AA14" si="1">Z7-X7</f>
        <v>0</v>
      </c>
      <c r="AB7" s="648">
        <f>IF(payesh!E148=Pardakhti!$F$7,1,IF(payesh!E148="کسر شد",-1,0))</f>
        <v>0</v>
      </c>
      <c r="AC7" s="437">
        <f>IF(payesh!F148=Pardakhti!$F$7,1,IF(payesh!F148="کسر شد",-1,0))</f>
        <v>0</v>
      </c>
      <c r="AD7" s="437">
        <f>IF(payesh!G148=Pardakhti!$F$7,1,IF(payesh!G148="کسر شد",-1,0))</f>
        <v>0</v>
      </c>
      <c r="AE7" s="437">
        <f>IF(payesh!H148=Pardakhti!$F$7,1,IF(payesh!H148="کسر شد",-1,0))</f>
        <v>0</v>
      </c>
      <c r="AF7" s="437">
        <f>IF(payesh!I148=Pardakhti!$F$7,1,IF(payesh!I148="کسر شد",-1,0))</f>
        <v>0</v>
      </c>
      <c r="AG7" s="437">
        <f>IF(payesh!J148=Pardakhti!$F$7,1,IF(payesh!J148="کسر شد",-1,0))</f>
        <v>0</v>
      </c>
      <c r="AH7" s="437">
        <f>IF(payesh!K148=Pardakhti!$F$7,1,IF(payesh!K148="کسر شد",-1,0))</f>
        <v>0</v>
      </c>
      <c r="AI7" s="437">
        <f>IF(payesh!L148=Pardakhti!$F$7,1,IF(payesh!L148="کسر شد",-1,0))</f>
        <v>0</v>
      </c>
      <c r="AJ7" s="437">
        <f>IF(payesh!M148=Pardakhti!$F$7,1,IF(payesh!M148="کسر شد",-1,0))</f>
        <v>0</v>
      </c>
      <c r="AK7" s="437">
        <f>IF(payesh!N148=Pardakhti!$F$7,1,IF(payesh!N148="کسر شد",-1,0))</f>
        <v>0</v>
      </c>
      <c r="AL7" s="437">
        <f>IF(payesh!O148=Pardakhti!$F$7,1,IF(payesh!O148="کسر شد",-1,0))</f>
        <v>0</v>
      </c>
      <c r="AM7" s="437">
        <f>IF(payesh!P148=Pardakhti!$F$7,1,IF(payesh!P148="کسر شد",-1,0))</f>
        <v>0</v>
      </c>
      <c r="AN7" s="437">
        <f>IF(payesh!Q148=Pardakhti!$F$7,1,IF(payesh!Q148="کسر شد",-1,0))</f>
        <v>0</v>
      </c>
      <c r="AO7" s="437">
        <f>IF(payesh!R148=Pardakhti!$F$7,1,IF(payesh!R148="کسر شد",-1,0))</f>
        <v>0</v>
      </c>
      <c r="AP7" s="437">
        <f>IF(payesh!S148=Pardakhti!$F$7,1,IF(payesh!S148="کسر شد",-1,0))</f>
        <v>0</v>
      </c>
      <c r="AQ7" s="437">
        <f>IF(payesh!T148=Pardakhti!$F$7,1,IF(payesh!T148="کسر شد",-1,0))</f>
        <v>0</v>
      </c>
      <c r="AR7" s="437">
        <f>IF(payesh!U148=Pardakhti!$F$7,1,IF(payesh!U148="کسر شد",-1,0))</f>
        <v>0</v>
      </c>
      <c r="AS7" s="437">
        <f>IF(payesh!V148=Pardakhti!$F$7,1,IF(payesh!V148="کسر شد",-1,0))</f>
        <v>0</v>
      </c>
      <c r="AT7" s="437">
        <f>IF(payesh!W148=Pardakhti!$F$7,1,IF(payesh!W148="کسر شد",-1,0))</f>
        <v>0</v>
      </c>
      <c r="AU7" s="437">
        <f>IF(payesh!X148=Pardakhti!$F$7,1,IF(payesh!X148="کسر شد",-1,0))</f>
        <v>0</v>
      </c>
      <c r="AV7" s="437">
        <f>IF(payesh!Y148=Pardakhti!$F$7,1,IF(payesh!Y148="کسر شد",-1,0))</f>
        <v>0</v>
      </c>
      <c r="AW7" s="437">
        <f>IF(payesh!Z148=Pardakhti!$F$7,1,IF(payesh!Z148="کسر شد",-1,0))</f>
        <v>0</v>
      </c>
      <c r="AX7" s="437">
        <f>IF(payesh!AA148=Pardakhti!$F$7,1,IF(payesh!AA148="کسر شد",-1,0))</f>
        <v>0</v>
      </c>
      <c r="AY7" s="437">
        <f>IF(payesh!AB148=Pardakhti!$F$7,1,IF(payesh!AB148="کسر شد",-1,0))</f>
        <v>0</v>
      </c>
      <c r="AZ7" s="437">
        <f>IF(payesh!AC148=Pardakhti!$F$7,1,IF(payesh!AC148="کسر شد",-1,0))</f>
        <v>0</v>
      </c>
      <c r="BA7" s="437">
        <f>IF(payesh!AD148=Pardakhti!$F$7,1,IF(payesh!AD148="کسر شد",-1,0))</f>
        <v>0</v>
      </c>
      <c r="BB7" s="437">
        <f>IF(payesh!AE148=Pardakhti!$F$7,1,IF(payesh!AE148="کسر شد",-1,0))</f>
        <v>0</v>
      </c>
      <c r="BC7" s="437">
        <f>IF(payesh!AF148=Pardakhti!$F$7,1,IF(payesh!AF148="کسر شد",-1,0))</f>
        <v>0</v>
      </c>
      <c r="BD7" s="437">
        <f>IF(payesh!AG148=Pardakhti!$F$7,1,IF(payesh!AG148="کسر شد",-1,0))</f>
        <v>0</v>
      </c>
      <c r="BE7" s="437">
        <f>IF(payesh!AH148=Pardakhti!$F$7,1,IF(payesh!AH148="کسر شد",-1,0))</f>
        <v>0</v>
      </c>
      <c r="BF7" s="437">
        <f>IF(payesh!AI148=Pardakhti!$F$7,1,IF(payesh!AI148="کسر شد",-1,0))</f>
        <v>0</v>
      </c>
      <c r="BG7" s="437">
        <f>IF(payesh!AJ148=Pardakhti!$F$7,1,IF(payesh!AJ148="کسر شد",-1,0))</f>
        <v>0</v>
      </c>
      <c r="BH7" s="437">
        <f>IF(payesh!AK148=Pardakhti!$F$7,1,IF(payesh!AK148="کسر شد",-1,0))</f>
        <v>0</v>
      </c>
      <c r="BI7" s="437">
        <f>IF(payesh!AL148=Pardakhti!$F$7,1,IF(payesh!AL148="کسر شد",-1,0))</f>
        <v>0</v>
      </c>
      <c r="BJ7" s="437">
        <f>IF(payesh!AM148=Pardakhti!$F$7,1,IF(payesh!AM148="کسر شد",-1,0))</f>
        <v>0</v>
      </c>
      <c r="BK7" s="437">
        <f>IF(payesh!AN148=Pardakhti!$F$7,1,IF(payesh!AN148="کسر شد",-1,0))</f>
        <v>0</v>
      </c>
      <c r="BL7" s="437">
        <f>IF(payesh!AO148=Pardakhti!$F$7,1,IF(payesh!AO148="کسر شد",-1,0))</f>
        <v>0</v>
      </c>
      <c r="BM7" s="437">
        <f>IF(payesh!AP148=Pardakhti!$F$7,1,IF(payesh!AP148="کسر شد",-1,0))</f>
        <v>0</v>
      </c>
      <c r="BN7" s="437">
        <f>IF(payesh!AQ148=Pardakhti!$F$7,1,IF(payesh!AQ148="کسر شد",-1,0))</f>
        <v>0</v>
      </c>
      <c r="BO7" s="437">
        <f>IF(payesh!AR148=Pardakhti!$F$7,1,IF(payesh!AR148="کسر شد",-1,0))</f>
        <v>0</v>
      </c>
      <c r="BP7" s="437">
        <f>IF(payesh!AS148=Pardakhti!$F$7,1,IF(payesh!AS148="کسر شد",-1,0))</f>
        <v>0</v>
      </c>
      <c r="BQ7" s="437">
        <f>IF(payesh!AT148=Pardakhti!$F$7,1,IF(payesh!AT148="کسر شد",-1,0))</f>
        <v>0</v>
      </c>
      <c r="BR7" s="437">
        <f>IF(payesh!AU148=Pardakhti!$F$7,1,IF(payesh!AU148="کسر شد",-1,0))</f>
        <v>0</v>
      </c>
      <c r="BS7" s="437">
        <f>IF(payesh!AV148=Pardakhti!$F$7,1,IF(payesh!AV148="کسر شد",-1,0))</f>
        <v>0</v>
      </c>
      <c r="BT7" s="437">
        <f>IF(payesh!AW148=Pardakhti!$F$7,1,IF(payesh!AW148="کسر شد",-1,0))</f>
        <v>0</v>
      </c>
      <c r="BU7" s="437">
        <f>IF(payesh!AX148=Pardakhti!$F$7,1,IF(payesh!AX148="کسر شد",-1,0))</f>
        <v>0</v>
      </c>
      <c r="BV7" s="437">
        <f>IF(payesh!AY148=Pardakhti!$F$7,1,IF(payesh!AY148="کسر شد",-1,0))</f>
        <v>0</v>
      </c>
      <c r="BW7" s="437">
        <f>IF(payesh!AZ148=Pardakhti!$F$7,1,IF(payesh!AZ148="کسر شد",-1,0))</f>
        <v>0</v>
      </c>
      <c r="BX7" s="437">
        <f>IF(payesh!BA148=Pardakhti!$F$7,1,IF(payesh!BA148="کسر شد",-1,0))</f>
        <v>0</v>
      </c>
      <c r="BY7" s="437">
        <f>IF(payesh!BB148=Pardakhti!$F$7,1,IF(payesh!BB148="کسر شد",-1,0))</f>
        <v>0</v>
      </c>
      <c r="BZ7" s="437">
        <f>IF(payesh!BC148=Pardakhti!$F$7,1,IF(payesh!BC148="کسر شد",-1,0))</f>
        <v>0</v>
      </c>
      <c r="CA7" s="437">
        <f>IF(payesh!BD148=Pardakhti!$F$7,1,IF(payesh!BD148="کسر شد",-1,0))</f>
        <v>0</v>
      </c>
      <c r="CB7" s="437">
        <f>IF(payesh!BE148=Pardakhti!$F$7,1,IF(payesh!BE148="کسر شد",-1,0))</f>
        <v>0</v>
      </c>
      <c r="CC7" s="437">
        <f>IF(payesh!BF148=Pardakhti!$F$7,1,IF(payesh!BF148="کسر شد",-1,0))</f>
        <v>0</v>
      </c>
      <c r="CD7" s="437">
        <f>IF(payesh!BG148=Pardakhti!$F$7,1,IF(payesh!BG148="کسر شد",-1,0))</f>
        <v>0</v>
      </c>
      <c r="CE7" s="437">
        <f>IF(payesh!BH148=Pardakhti!$F$7,1,IF(payesh!BH148="کسر شد",-1,0))</f>
        <v>0</v>
      </c>
      <c r="CF7" s="437">
        <f>IF(payesh!BI148=Pardakhti!$F$7,1,IF(payesh!BI148="کسر شد",-1,0))</f>
        <v>0</v>
      </c>
      <c r="CG7" s="437">
        <f>IF(payesh!BJ148=Pardakhti!$F$7,1,IF(payesh!BJ148="کسر شد",-1,0))</f>
        <v>0</v>
      </c>
      <c r="CH7" s="437">
        <f>IF(payesh!BK148=Pardakhti!$F$7,1,IF(payesh!BK148="کسر شد",-1,0))</f>
        <v>0</v>
      </c>
      <c r="CI7" s="451">
        <f>IF(payesh!BL148=Pardakhti!$F$7,1,IF(payesh!BL148="کسر شد",-1,0))</f>
        <v>0</v>
      </c>
    </row>
    <row r="8" spans="3:87" ht="48.75" customHeight="1" x14ac:dyDescent="0.25">
      <c r="C8" s="154">
        <v>3</v>
      </c>
      <c r="D8" s="155" t="s">
        <v>435</v>
      </c>
      <c r="E8" s="155" t="s">
        <v>438</v>
      </c>
      <c r="F8" s="662" t="s">
        <v>270</v>
      </c>
      <c r="G8" s="423">
        <v>0.1</v>
      </c>
      <c r="H8" s="156">
        <f>G8*H15</f>
        <v>1100000</v>
      </c>
      <c r="I8" s="156">
        <f>G8*I15</f>
        <v>400000</v>
      </c>
      <c r="J8" s="156">
        <f>G8*J15</f>
        <v>400000</v>
      </c>
      <c r="K8" s="156">
        <f>G8*K15</f>
        <v>150000</v>
      </c>
      <c r="L8" s="390">
        <f>G8*L15</f>
        <v>78890.5</v>
      </c>
      <c r="M8" s="390">
        <f>G8*M15</f>
        <v>80000</v>
      </c>
      <c r="N8" s="390">
        <f>G8*N15</f>
        <v>502143.80000000005</v>
      </c>
      <c r="O8" s="390">
        <f>G8*O15</f>
        <v>301226</v>
      </c>
      <c r="P8" s="424">
        <f>SUM(H8:O8)</f>
        <v>3012260.3</v>
      </c>
      <c r="Q8" s="473">
        <f>SUM(AB8:BE8)</f>
        <v>0</v>
      </c>
      <c r="R8" s="420">
        <f>$Q$8*H8</f>
        <v>0</v>
      </c>
      <c r="S8" s="157">
        <f>$Q$8*I8</f>
        <v>0</v>
      </c>
      <c r="T8" s="157">
        <f>$Q$8*J8</f>
        <v>0</v>
      </c>
      <c r="U8" s="157">
        <f>$Q$8*K8</f>
        <v>0</v>
      </c>
      <c r="V8" s="157">
        <f>$Q$8*L8</f>
        <v>0</v>
      </c>
      <c r="W8" s="396">
        <f>$Q$8*M8</f>
        <v>0</v>
      </c>
      <c r="X8" s="396">
        <f>$Q$8*N8</f>
        <v>0</v>
      </c>
      <c r="Y8" s="396">
        <f>$Q$8*O8</f>
        <v>0</v>
      </c>
      <c r="Z8" s="679">
        <f t="shared" si="0"/>
        <v>0</v>
      </c>
      <c r="AA8" s="682">
        <f t="shared" si="1"/>
        <v>0</v>
      </c>
      <c r="AB8" s="648">
        <f>IF(payesh!E149=Pardakhti!$F$8,1,IF(payesh!E149="کسر شد",-1,0))</f>
        <v>0</v>
      </c>
      <c r="AC8" s="437">
        <f>IF(payesh!F149=Pardakhti!$F$8,1,IF(payesh!F149="کسر شد",-1,0))</f>
        <v>0</v>
      </c>
      <c r="AD8" s="437">
        <f>IF(payesh!G149=Pardakhti!$F$8,1,IF(payesh!G149="کسر شد",-1,0))</f>
        <v>0</v>
      </c>
      <c r="AE8" s="437">
        <f>IF(payesh!H149=Pardakhti!$F$8,1,IF(payesh!H149="کسر شد",-1,0))</f>
        <v>0</v>
      </c>
      <c r="AF8" s="437">
        <f>IF(payesh!I149=Pardakhti!$F$8,1,IF(payesh!I149="کسر شد",-1,0))</f>
        <v>0</v>
      </c>
      <c r="AG8" s="437">
        <f>IF(payesh!J149=Pardakhti!$F$8,1,IF(payesh!J149="کسر شد",-1,0))</f>
        <v>0</v>
      </c>
      <c r="AH8" s="437">
        <f>IF(payesh!K149=Pardakhti!$F$8,1,IF(payesh!K149="کسر شد",-1,0))</f>
        <v>0</v>
      </c>
      <c r="AI8" s="437">
        <f>IF(payesh!L149=Pardakhti!$F$8,1,IF(payesh!L149="کسر شد",-1,0))</f>
        <v>0</v>
      </c>
      <c r="AJ8" s="437">
        <f>IF(payesh!M149=Pardakhti!$F$8,1,IF(payesh!M149="کسر شد",-1,0))</f>
        <v>0</v>
      </c>
      <c r="AK8" s="437">
        <f>IF(payesh!N149=Pardakhti!$F$8,1,IF(payesh!N149="کسر شد",-1,0))</f>
        <v>0</v>
      </c>
      <c r="AL8" s="437">
        <f>IF(payesh!O149=Pardakhti!$F$8,1,IF(payesh!O149="کسر شد",-1,0))</f>
        <v>0</v>
      </c>
      <c r="AM8" s="437">
        <f>IF(payesh!P149=Pardakhti!$F$8,1,IF(payesh!P149="کسر شد",-1,0))</f>
        <v>0</v>
      </c>
      <c r="AN8" s="437">
        <f>IF(payesh!Q149=Pardakhti!$F$8,1,IF(payesh!Q149="کسر شد",-1,0))</f>
        <v>0</v>
      </c>
      <c r="AO8" s="437">
        <f>IF(payesh!R149=Pardakhti!$F$8,1,IF(payesh!R149="کسر شد",-1,0))</f>
        <v>0</v>
      </c>
      <c r="AP8" s="437">
        <f>IF(payesh!S149=Pardakhti!$F$8,1,IF(payesh!S149="کسر شد",-1,0))</f>
        <v>0</v>
      </c>
      <c r="AQ8" s="437">
        <f>IF(payesh!T149=Pardakhti!$F$8,1,IF(payesh!T149="کسر شد",-1,0))</f>
        <v>0</v>
      </c>
      <c r="AR8" s="437">
        <f>IF(payesh!U149=Pardakhti!$F$8,1,IF(payesh!U149="کسر شد",-1,0))</f>
        <v>0</v>
      </c>
      <c r="AS8" s="437">
        <f>IF(payesh!V149=Pardakhti!$F$8,1,IF(payesh!V149="کسر شد",-1,0))</f>
        <v>0</v>
      </c>
      <c r="AT8" s="437">
        <f>IF(payesh!W149=Pardakhti!$F$8,1,IF(payesh!W149="کسر شد",-1,0))</f>
        <v>0</v>
      </c>
      <c r="AU8" s="437">
        <f>IF(payesh!X149=Pardakhti!$F$8,1,IF(payesh!X149="کسر شد",-1,0))</f>
        <v>0</v>
      </c>
      <c r="AV8" s="437">
        <f>IF(payesh!Y149=Pardakhti!$F$8,1,IF(payesh!Y149="کسر شد",-1,0))</f>
        <v>0</v>
      </c>
      <c r="AW8" s="437">
        <f>IF(payesh!Z149=Pardakhti!$F$8,1,IF(payesh!Z149="کسر شد",-1,0))</f>
        <v>0</v>
      </c>
      <c r="AX8" s="437">
        <f>IF(payesh!AA149=Pardakhti!$F$8,1,IF(payesh!AA149="کسر شد",-1,0))</f>
        <v>0</v>
      </c>
      <c r="AY8" s="437">
        <f>IF(payesh!AB149=Pardakhti!$F$8,1,IF(payesh!AB149="کسر شد",-1,0))</f>
        <v>0</v>
      </c>
      <c r="AZ8" s="437">
        <f>IF(payesh!AC149=Pardakhti!$F$8,1,IF(payesh!AC149="کسر شد",-1,0))</f>
        <v>0</v>
      </c>
      <c r="BA8" s="437">
        <f>IF(payesh!AD149=Pardakhti!$F$8,1,IF(payesh!AD149="کسر شد",-1,0))</f>
        <v>0</v>
      </c>
      <c r="BB8" s="437">
        <f>IF(payesh!AE149=Pardakhti!$F$8,1,IF(payesh!AE149="کسر شد",-1,0))</f>
        <v>0</v>
      </c>
      <c r="BC8" s="437">
        <f>IF(payesh!AF149=Pardakhti!$F$8,1,IF(payesh!AF149="کسر شد",-1,0))</f>
        <v>0</v>
      </c>
      <c r="BD8" s="437">
        <f>IF(payesh!AG149=Pardakhti!$F$8,1,IF(payesh!AG149="کسر شد",-1,0))</f>
        <v>0</v>
      </c>
      <c r="BE8" s="437">
        <f>IF(payesh!AH149=Pardakhti!$F$8,1,IF(payesh!AH149="کسر شد",-1,0))</f>
        <v>0</v>
      </c>
      <c r="BF8" s="437">
        <f>IF(payesh!AI149=Pardakhti!$F$8,1,IF(payesh!AI149="کسر شد",-1,0))</f>
        <v>0</v>
      </c>
      <c r="BG8" s="437">
        <f>IF(payesh!AJ149=Pardakhti!$F$8,1,IF(payesh!AJ149="کسر شد",-1,0))</f>
        <v>0</v>
      </c>
      <c r="BH8" s="437">
        <f>IF(payesh!AK149=Pardakhti!$F$8,1,IF(payesh!AK149="کسر شد",-1,0))</f>
        <v>0</v>
      </c>
      <c r="BI8" s="437">
        <f>IF(payesh!AL149=Pardakhti!$F$8,1,IF(payesh!AL149="کسر شد",-1,0))</f>
        <v>0</v>
      </c>
      <c r="BJ8" s="437">
        <f>IF(payesh!AM149=Pardakhti!$F$8,1,IF(payesh!AM149="کسر شد",-1,0))</f>
        <v>0</v>
      </c>
      <c r="BK8" s="437">
        <f>IF(payesh!AN149=Pardakhti!$F$8,1,IF(payesh!AN149="کسر شد",-1,0))</f>
        <v>0</v>
      </c>
      <c r="BL8" s="437">
        <f>IF(payesh!AO149=Pardakhti!$F$8,1,IF(payesh!AO149="کسر شد",-1,0))</f>
        <v>0</v>
      </c>
      <c r="BM8" s="437">
        <f>IF(payesh!AP149=Pardakhti!$F$8,1,IF(payesh!AP149="کسر شد",-1,0))</f>
        <v>0</v>
      </c>
      <c r="BN8" s="437">
        <f>IF(payesh!AQ149=Pardakhti!$F$8,1,IF(payesh!AQ149="کسر شد",-1,0))</f>
        <v>0</v>
      </c>
      <c r="BO8" s="437">
        <f>IF(payesh!AR149=Pardakhti!$F$8,1,IF(payesh!AR149="کسر شد",-1,0))</f>
        <v>0</v>
      </c>
      <c r="BP8" s="437">
        <f>IF(payesh!AS149=Pardakhti!$F$8,1,IF(payesh!AS149="کسر شد",-1,0))</f>
        <v>0</v>
      </c>
      <c r="BQ8" s="437">
        <f>IF(payesh!AT149=Pardakhti!$F$8,1,IF(payesh!AT149="کسر شد",-1,0))</f>
        <v>0</v>
      </c>
      <c r="BR8" s="437">
        <f>IF(payesh!AU149=Pardakhti!$F$8,1,IF(payesh!AU149="کسر شد",-1,0))</f>
        <v>0</v>
      </c>
      <c r="BS8" s="437">
        <f>IF(payesh!AV149=Pardakhti!$F$8,1,IF(payesh!AV149="کسر شد",-1,0))</f>
        <v>0</v>
      </c>
      <c r="BT8" s="437">
        <f>IF(payesh!AW149=Pardakhti!$F$8,1,IF(payesh!AW149="کسر شد",-1,0))</f>
        <v>0</v>
      </c>
      <c r="BU8" s="437">
        <f>IF(payesh!AX149=Pardakhti!$F$8,1,IF(payesh!AX149="کسر شد",-1,0))</f>
        <v>0</v>
      </c>
      <c r="BV8" s="437">
        <f>IF(payesh!AY149=Pardakhti!$F$8,1,IF(payesh!AY149="کسر شد",-1,0))</f>
        <v>0</v>
      </c>
      <c r="BW8" s="437">
        <f>IF(payesh!AZ149=Pardakhti!$F$8,1,IF(payesh!AZ149="کسر شد",-1,0))</f>
        <v>0</v>
      </c>
      <c r="BX8" s="437">
        <f>IF(payesh!BA149=Pardakhti!$F$8,1,IF(payesh!BA149="کسر شد",-1,0))</f>
        <v>0</v>
      </c>
      <c r="BY8" s="437">
        <f>IF(payesh!BB149=Pardakhti!$F$8,1,IF(payesh!BB149="کسر شد",-1,0))</f>
        <v>0</v>
      </c>
      <c r="BZ8" s="437">
        <f>IF(payesh!BC149=Pardakhti!$F$8,1,IF(payesh!BC149="کسر شد",-1,0))</f>
        <v>0</v>
      </c>
      <c r="CA8" s="437">
        <f>IF(payesh!BD149=Pardakhti!$F$8,1,IF(payesh!BD149="کسر شد",-1,0))</f>
        <v>0</v>
      </c>
      <c r="CB8" s="437">
        <f>IF(payesh!BE149=Pardakhti!$F$8,1,IF(payesh!BE149="کسر شد",-1,0))</f>
        <v>0</v>
      </c>
      <c r="CC8" s="437">
        <f>IF(payesh!BF149=Pardakhti!$F$8,1,IF(payesh!BF149="کسر شد",-1,0))</f>
        <v>0</v>
      </c>
      <c r="CD8" s="437">
        <f>IF(payesh!BG149=Pardakhti!$F$8,1,IF(payesh!BG149="کسر شد",-1,0))</f>
        <v>0</v>
      </c>
      <c r="CE8" s="437">
        <f>IF(payesh!BH149=Pardakhti!$F$8,1,IF(payesh!BH149="کسر شد",-1,0))</f>
        <v>0</v>
      </c>
      <c r="CF8" s="437">
        <f>IF(payesh!BI149=Pardakhti!$F$8,1,IF(payesh!BI149="کسر شد",-1,0))</f>
        <v>0</v>
      </c>
      <c r="CG8" s="437">
        <f>IF(payesh!BJ149=Pardakhti!$F$8,1,IF(payesh!BJ149="کسر شد",-1,0))</f>
        <v>0</v>
      </c>
      <c r="CH8" s="437">
        <f>IF(payesh!BK149=Pardakhti!$F$8,1,IF(payesh!BK149="کسر شد",-1,0))</f>
        <v>0</v>
      </c>
      <c r="CI8" s="451">
        <f>IF(payesh!BL149=Pardakhti!$F$8,1,IF(payesh!BL149="کسر شد",-1,0))</f>
        <v>0</v>
      </c>
    </row>
    <row r="9" spans="3:87" ht="47.25" customHeight="1" x14ac:dyDescent="0.25">
      <c r="C9" s="154">
        <v>4</v>
      </c>
      <c r="D9" s="155" t="s">
        <v>436</v>
      </c>
      <c r="E9" s="155" t="s">
        <v>443</v>
      </c>
      <c r="F9" s="662" t="s">
        <v>272</v>
      </c>
      <c r="G9" s="423">
        <v>0.1</v>
      </c>
      <c r="H9" s="156">
        <f>G9*H15</f>
        <v>1100000</v>
      </c>
      <c r="I9" s="156">
        <f>G9*I15</f>
        <v>400000</v>
      </c>
      <c r="J9" s="156">
        <f>G9*J15</f>
        <v>400000</v>
      </c>
      <c r="K9" s="156">
        <f>G9*K15</f>
        <v>150000</v>
      </c>
      <c r="L9" s="390">
        <f>G9*L15</f>
        <v>78890.5</v>
      </c>
      <c r="M9" s="390">
        <f>G9*M15</f>
        <v>80000</v>
      </c>
      <c r="N9" s="390">
        <f>G9*N15</f>
        <v>502143.80000000005</v>
      </c>
      <c r="O9" s="390">
        <f>G9*O15</f>
        <v>301226</v>
      </c>
      <c r="P9" s="424">
        <f>SUM(H9:O9)</f>
        <v>3012260.3</v>
      </c>
      <c r="Q9" s="473">
        <f>SUM(AB9:BE9)</f>
        <v>0</v>
      </c>
      <c r="R9" s="420">
        <f>$Q$9*H9</f>
        <v>0</v>
      </c>
      <c r="S9" s="157">
        <f>$Q$9*I9</f>
        <v>0</v>
      </c>
      <c r="T9" s="157">
        <f>$Q$9*J9</f>
        <v>0</v>
      </c>
      <c r="U9" s="157">
        <f>$Q$9*K9</f>
        <v>0</v>
      </c>
      <c r="V9" s="157">
        <f>$Q$9*L9</f>
        <v>0</v>
      </c>
      <c r="W9" s="396">
        <f>$Q$9*M9</f>
        <v>0</v>
      </c>
      <c r="X9" s="396">
        <f>$Q$9*N9</f>
        <v>0</v>
      </c>
      <c r="Y9" s="396">
        <f>$Q$9*O9</f>
        <v>0</v>
      </c>
      <c r="Z9" s="679">
        <f t="shared" si="0"/>
        <v>0</v>
      </c>
      <c r="AA9" s="682">
        <f t="shared" si="1"/>
        <v>0</v>
      </c>
      <c r="AB9" s="648">
        <f>IF(payesh!E150=Pardakhti!$F$9,1,IF(payesh!E150="کسر شد",-1,0))</f>
        <v>0</v>
      </c>
      <c r="AC9" s="437">
        <f>IF(payesh!F150=Pardakhti!$F$9,1,IF(payesh!F150="کسر شد",-1,0))</f>
        <v>0</v>
      </c>
      <c r="AD9" s="437">
        <f>IF(payesh!G150=Pardakhti!$F$9,1,IF(payesh!G150="کسر شد",-1,0))</f>
        <v>0</v>
      </c>
      <c r="AE9" s="437">
        <f>IF(payesh!H150=Pardakhti!$F$9,1,IF(payesh!H150="کسر شد",-1,0))</f>
        <v>0</v>
      </c>
      <c r="AF9" s="437">
        <f>IF(payesh!I150=Pardakhti!$F$9,1,IF(payesh!I150="کسر شد",-1,0))</f>
        <v>0</v>
      </c>
      <c r="AG9" s="437">
        <f>IF(payesh!J150=Pardakhti!$F$9,1,IF(payesh!J150="کسر شد",-1,0))</f>
        <v>0</v>
      </c>
      <c r="AH9" s="437">
        <f>IF(payesh!K150=Pardakhti!$F$9,1,IF(payesh!K150="کسر شد",-1,0))</f>
        <v>0</v>
      </c>
      <c r="AI9" s="437">
        <f>IF(payesh!L150=Pardakhti!$F$9,1,IF(payesh!L150="کسر شد",-1,0))</f>
        <v>0</v>
      </c>
      <c r="AJ9" s="437">
        <f>IF(payesh!M150=Pardakhti!$F$9,1,IF(payesh!M150="کسر شد",-1,0))</f>
        <v>0</v>
      </c>
      <c r="AK9" s="437">
        <f>IF(payesh!N150=Pardakhti!$F$9,1,IF(payesh!N150="کسر شد",-1,0))</f>
        <v>0</v>
      </c>
      <c r="AL9" s="437">
        <f>IF(payesh!O150=Pardakhti!$F$9,1,IF(payesh!O150="کسر شد",-1,0))</f>
        <v>0</v>
      </c>
      <c r="AM9" s="437">
        <f>IF(payesh!P150=Pardakhti!$F$9,1,IF(payesh!P150="کسر شد",-1,0))</f>
        <v>0</v>
      </c>
      <c r="AN9" s="437">
        <f>IF(payesh!Q150=Pardakhti!$F$9,1,IF(payesh!Q150="کسر شد",-1,0))</f>
        <v>0</v>
      </c>
      <c r="AO9" s="437">
        <f>IF(payesh!R150=Pardakhti!$F$9,1,IF(payesh!R150="کسر شد",-1,0))</f>
        <v>0</v>
      </c>
      <c r="AP9" s="437">
        <f>IF(payesh!S150=Pardakhti!$F$9,1,IF(payesh!S150="کسر شد",-1,0))</f>
        <v>0</v>
      </c>
      <c r="AQ9" s="437">
        <f>IF(payesh!T150=Pardakhti!$F$9,1,IF(payesh!T150="کسر شد",-1,0))</f>
        <v>0</v>
      </c>
      <c r="AR9" s="437">
        <f>IF(payesh!U150=Pardakhti!$F$9,1,IF(payesh!U150="کسر شد",-1,0))</f>
        <v>0</v>
      </c>
      <c r="AS9" s="437">
        <f>IF(payesh!V150=Pardakhti!$F$9,1,IF(payesh!V150="کسر شد",-1,0))</f>
        <v>0</v>
      </c>
      <c r="AT9" s="437">
        <f>IF(payesh!W150=Pardakhti!$F$9,1,IF(payesh!W150="کسر شد",-1,0))</f>
        <v>0</v>
      </c>
      <c r="AU9" s="437">
        <f>IF(payesh!X150=Pardakhti!$F$9,1,IF(payesh!X150="کسر شد",-1,0))</f>
        <v>0</v>
      </c>
      <c r="AV9" s="437">
        <f>IF(payesh!Y150=Pardakhti!$F$9,1,IF(payesh!Y150="کسر شد",-1,0))</f>
        <v>0</v>
      </c>
      <c r="AW9" s="437">
        <f>IF(payesh!Z150=Pardakhti!$F$9,1,IF(payesh!Z150="کسر شد",-1,0))</f>
        <v>0</v>
      </c>
      <c r="AX9" s="437">
        <f>IF(payesh!AA150=Pardakhti!$F$9,1,IF(payesh!AA150="کسر شد",-1,0))</f>
        <v>0</v>
      </c>
      <c r="AY9" s="437">
        <f>IF(payesh!AB150=Pardakhti!$F$9,1,IF(payesh!AB150="کسر شد",-1,0))</f>
        <v>0</v>
      </c>
      <c r="AZ9" s="437">
        <f>IF(payesh!AC150=Pardakhti!$F$9,1,IF(payesh!AC150="کسر شد",-1,0))</f>
        <v>0</v>
      </c>
      <c r="BA9" s="437">
        <f>IF(payesh!AD150=Pardakhti!$F$9,1,IF(payesh!AD150="کسر شد",-1,0))</f>
        <v>0</v>
      </c>
      <c r="BB9" s="437">
        <f>IF(payesh!AE150=Pardakhti!$F$9,1,IF(payesh!AE150="کسر شد",-1,0))</f>
        <v>0</v>
      </c>
      <c r="BC9" s="437">
        <f>IF(payesh!AF150=Pardakhti!$F$9,1,IF(payesh!AF150="کسر شد",-1,0))</f>
        <v>0</v>
      </c>
      <c r="BD9" s="437">
        <f>IF(payesh!AG150=Pardakhti!$F$9,1,IF(payesh!AG150="کسر شد",-1,0))</f>
        <v>0</v>
      </c>
      <c r="BE9" s="437">
        <f>IF(payesh!AH150=Pardakhti!$F$9,1,IF(payesh!AH150="کسر شد",-1,0))</f>
        <v>0</v>
      </c>
      <c r="BF9" s="437">
        <f>IF(payesh!AI150=Pardakhti!$F$9,1,IF(payesh!AI150="کسر شد",-1,0))</f>
        <v>0</v>
      </c>
      <c r="BG9" s="437">
        <f>IF(payesh!AJ150=Pardakhti!$F$9,1,IF(payesh!AJ150="کسر شد",-1,0))</f>
        <v>0</v>
      </c>
      <c r="BH9" s="437">
        <f>IF(payesh!AK150=Pardakhti!$F$9,1,IF(payesh!AK150="کسر شد",-1,0))</f>
        <v>0</v>
      </c>
      <c r="BI9" s="437">
        <f>IF(payesh!AL150=Pardakhti!$F$9,1,IF(payesh!AL150="کسر شد",-1,0))</f>
        <v>0</v>
      </c>
      <c r="BJ9" s="437">
        <f>IF(payesh!AM150=Pardakhti!$F$9,1,IF(payesh!AM150="کسر شد",-1,0))</f>
        <v>0</v>
      </c>
      <c r="BK9" s="437">
        <f>IF(payesh!AN150=Pardakhti!$F$9,1,IF(payesh!AN150="کسر شد",-1,0))</f>
        <v>0</v>
      </c>
      <c r="BL9" s="437">
        <f>IF(payesh!AO150=Pardakhti!$F$9,1,IF(payesh!AO150="کسر شد",-1,0))</f>
        <v>0</v>
      </c>
      <c r="BM9" s="437">
        <f>IF(payesh!AP150=Pardakhti!$F$9,1,IF(payesh!AP150="کسر شد",-1,0))</f>
        <v>0</v>
      </c>
      <c r="BN9" s="437">
        <f>IF(payesh!AQ150=Pardakhti!$F$9,1,IF(payesh!AQ150="کسر شد",-1,0))</f>
        <v>0</v>
      </c>
      <c r="BO9" s="437">
        <f>IF(payesh!AR150=Pardakhti!$F$9,1,IF(payesh!AR150="کسر شد",-1,0))</f>
        <v>0</v>
      </c>
      <c r="BP9" s="437">
        <f>IF(payesh!AS150=Pardakhti!$F$9,1,IF(payesh!AS150="کسر شد",-1,0))</f>
        <v>0</v>
      </c>
      <c r="BQ9" s="437">
        <f>IF(payesh!AT150=Pardakhti!$F$9,1,IF(payesh!AT150="کسر شد",-1,0))</f>
        <v>0</v>
      </c>
      <c r="BR9" s="437">
        <f>IF(payesh!AU150=Pardakhti!$F$9,1,IF(payesh!AU150="کسر شد",-1,0))</f>
        <v>0</v>
      </c>
      <c r="BS9" s="437">
        <f>IF(payesh!AV150=Pardakhti!$F$9,1,IF(payesh!AV150="کسر شد",-1,0))</f>
        <v>0</v>
      </c>
      <c r="BT9" s="437">
        <f>IF(payesh!AW150=Pardakhti!$F$9,1,IF(payesh!AW150="کسر شد",-1,0))</f>
        <v>0</v>
      </c>
      <c r="BU9" s="437">
        <f>IF(payesh!AX150=Pardakhti!$F$9,1,IF(payesh!AX150="کسر شد",-1,0))</f>
        <v>0</v>
      </c>
      <c r="BV9" s="437">
        <f>IF(payesh!AY150=Pardakhti!$F$9,1,IF(payesh!AY150="کسر شد",-1,0))</f>
        <v>0</v>
      </c>
      <c r="BW9" s="437">
        <f>IF(payesh!AZ150=Pardakhti!$F$9,1,IF(payesh!AZ150="کسر شد",-1,0))</f>
        <v>0</v>
      </c>
      <c r="BX9" s="437">
        <f>IF(payesh!BA150=Pardakhti!$F$9,1,IF(payesh!BA150="کسر شد",-1,0))</f>
        <v>0</v>
      </c>
      <c r="BY9" s="437">
        <f>IF(payesh!BB150=Pardakhti!$F$9,1,IF(payesh!BB150="کسر شد",-1,0))</f>
        <v>0</v>
      </c>
      <c r="BZ9" s="437">
        <f>IF(payesh!BC150=Pardakhti!$F$9,1,IF(payesh!BC150="کسر شد",-1,0))</f>
        <v>0</v>
      </c>
      <c r="CA9" s="437">
        <f>IF(payesh!BD150=Pardakhti!$F$9,1,IF(payesh!BD150="کسر شد",-1,0))</f>
        <v>0</v>
      </c>
      <c r="CB9" s="437">
        <f>IF(payesh!BE150=Pardakhti!$F$9,1,IF(payesh!BE150="کسر شد",-1,0))</f>
        <v>0</v>
      </c>
      <c r="CC9" s="437">
        <f>IF(payesh!BF150=Pardakhti!$F$9,1,IF(payesh!BF150="کسر شد",-1,0))</f>
        <v>0</v>
      </c>
      <c r="CD9" s="437">
        <f>IF(payesh!BG150=Pardakhti!$F$9,1,IF(payesh!BG150="کسر شد",-1,0))</f>
        <v>0</v>
      </c>
      <c r="CE9" s="437">
        <f>IF(payesh!BH150=Pardakhti!$F$9,1,IF(payesh!BH150="کسر شد",-1,0))</f>
        <v>0</v>
      </c>
      <c r="CF9" s="437">
        <f>IF(payesh!BI150=Pardakhti!$F$9,1,IF(payesh!BI150="کسر شد",-1,0))</f>
        <v>0</v>
      </c>
      <c r="CG9" s="437">
        <f>IF(payesh!BJ150=Pardakhti!$F$9,1,IF(payesh!BJ150="کسر شد",-1,0))</f>
        <v>0</v>
      </c>
      <c r="CH9" s="437">
        <f>IF(payesh!BK150=Pardakhti!$F$9,1,IF(payesh!BK150="کسر شد",-1,0))</f>
        <v>0</v>
      </c>
      <c r="CI9" s="451">
        <f>IF(payesh!BL150=Pardakhti!$F$9,1,IF(payesh!BL150="کسر شد",-1,0))</f>
        <v>0</v>
      </c>
    </row>
    <row r="10" spans="3:87" ht="44.25" customHeight="1" x14ac:dyDescent="0.25">
      <c r="C10" s="154">
        <v>5</v>
      </c>
      <c r="D10" s="155" t="s">
        <v>439</v>
      </c>
      <c r="E10" s="155" t="s">
        <v>440</v>
      </c>
      <c r="F10" s="662" t="s">
        <v>421</v>
      </c>
      <c r="G10" s="423">
        <v>0.15</v>
      </c>
      <c r="H10" s="156">
        <f>G10*H15</f>
        <v>1650000</v>
      </c>
      <c r="I10" s="156">
        <f>G10*I15</f>
        <v>600000</v>
      </c>
      <c r="J10" s="156">
        <f>G10*J15</f>
        <v>600000</v>
      </c>
      <c r="K10" s="156">
        <f>G10*K15</f>
        <v>225000</v>
      </c>
      <c r="L10" s="390">
        <f>G10*L15</f>
        <v>118335.75</v>
      </c>
      <c r="M10" s="390">
        <f>G10*M15</f>
        <v>120000</v>
      </c>
      <c r="N10" s="390">
        <f>G10*N15</f>
        <v>753215.7</v>
      </c>
      <c r="O10" s="390">
        <f>G10*O15</f>
        <v>451839</v>
      </c>
      <c r="P10" s="424">
        <f>SUM(H10:O10)</f>
        <v>4518390.45</v>
      </c>
      <c r="Q10" s="473">
        <f>SUM(AB10:BE10)</f>
        <v>0</v>
      </c>
      <c r="R10" s="420">
        <f>$Q$10*H10</f>
        <v>0</v>
      </c>
      <c r="S10" s="157">
        <f>$Q$10*I10</f>
        <v>0</v>
      </c>
      <c r="T10" s="157">
        <f>$Q$10*J10</f>
        <v>0</v>
      </c>
      <c r="U10" s="157">
        <f>$Q$10*K10</f>
        <v>0</v>
      </c>
      <c r="V10" s="157">
        <f>$Q$10*L10</f>
        <v>0</v>
      </c>
      <c r="W10" s="396">
        <f>$Q$10*M10</f>
        <v>0</v>
      </c>
      <c r="X10" s="396">
        <f>$Q$10*N10</f>
        <v>0</v>
      </c>
      <c r="Y10" s="396">
        <f>$Q$10*O10</f>
        <v>0</v>
      </c>
      <c r="Z10" s="679">
        <f t="shared" si="0"/>
        <v>0</v>
      </c>
      <c r="AA10" s="682">
        <f t="shared" si="1"/>
        <v>0</v>
      </c>
      <c r="AB10" s="648">
        <f>IF(payesh!E151=Pardakhti!$F$10,1,IF(payesh!E151="کسر شد",-1,0))</f>
        <v>0</v>
      </c>
      <c r="AC10" s="437">
        <f>IF(payesh!F151=Pardakhti!$F$10,1,IF(payesh!F151="کسر شد",-1,0))</f>
        <v>0</v>
      </c>
      <c r="AD10" s="437">
        <f>IF(payesh!G151=Pardakhti!$F$10,1,IF(payesh!G151="کسر شد",-1,0))</f>
        <v>0</v>
      </c>
      <c r="AE10" s="437">
        <f>IF(payesh!H151=Pardakhti!$F$10,1,IF(payesh!H151="کسر شد",-1,0))</f>
        <v>0</v>
      </c>
      <c r="AF10" s="437">
        <f>IF(payesh!I151=Pardakhti!$F$10,1,IF(payesh!I151="کسر شد",-1,0))</f>
        <v>0</v>
      </c>
      <c r="AG10" s="437">
        <f>IF(payesh!J151=Pardakhti!$F$10,1,IF(payesh!J151="کسر شد",-1,0))</f>
        <v>0</v>
      </c>
      <c r="AH10" s="437">
        <f>IF(payesh!K151=Pardakhti!$F$10,1,IF(payesh!K151="کسر شد",-1,0))</f>
        <v>0</v>
      </c>
      <c r="AI10" s="437">
        <f>IF(payesh!L151=Pardakhti!$F$10,1,IF(payesh!L151="کسر شد",-1,0))</f>
        <v>0</v>
      </c>
      <c r="AJ10" s="437">
        <f>IF(payesh!M151=Pardakhti!$F$10,1,IF(payesh!M151="کسر شد",-1,0))</f>
        <v>0</v>
      </c>
      <c r="AK10" s="437">
        <f>IF(payesh!N151=Pardakhti!$F$10,1,IF(payesh!N151="کسر شد",-1,0))</f>
        <v>0</v>
      </c>
      <c r="AL10" s="437">
        <f>IF(payesh!O151=Pardakhti!$F$10,1,IF(payesh!O151="کسر شد",-1,0))</f>
        <v>0</v>
      </c>
      <c r="AM10" s="437">
        <f>IF(payesh!P151=Pardakhti!$F$10,1,IF(payesh!P151="کسر شد",-1,0))</f>
        <v>0</v>
      </c>
      <c r="AN10" s="437">
        <f>IF(payesh!Q151=Pardakhti!$F$10,1,IF(payesh!Q151="کسر شد",-1,0))</f>
        <v>0</v>
      </c>
      <c r="AO10" s="437">
        <f>IF(payesh!R151=Pardakhti!$F$10,1,IF(payesh!R151="کسر شد",-1,0))</f>
        <v>0</v>
      </c>
      <c r="AP10" s="437">
        <f>IF(payesh!S151=Pardakhti!$F$10,1,IF(payesh!S151="کسر شد",-1,0))</f>
        <v>0</v>
      </c>
      <c r="AQ10" s="437">
        <f>IF(payesh!T151=Pardakhti!$F$10,1,IF(payesh!T151="کسر شد",-1,0))</f>
        <v>0</v>
      </c>
      <c r="AR10" s="437">
        <f>IF(payesh!U151=Pardakhti!$F$10,1,IF(payesh!U151="کسر شد",-1,0))</f>
        <v>0</v>
      </c>
      <c r="AS10" s="437">
        <f>IF(payesh!V151=Pardakhti!$F$10,1,IF(payesh!V151="کسر شد",-1,0))</f>
        <v>0</v>
      </c>
      <c r="AT10" s="437">
        <f>IF(payesh!W151=Pardakhti!$F$10,1,IF(payesh!W151="کسر شد",-1,0))</f>
        <v>0</v>
      </c>
      <c r="AU10" s="437">
        <f>IF(payesh!X151=Pardakhti!$F$10,1,IF(payesh!X151="کسر شد",-1,0))</f>
        <v>0</v>
      </c>
      <c r="AV10" s="437">
        <f>IF(payesh!Y151=Pardakhti!$F$10,1,IF(payesh!Y151="کسر شد",-1,0))</f>
        <v>0</v>
      </c>
      <c r="AW10" s="437">
        <f>IF(payesh!Z151=Pardakhti!$F$10,1,IF(payesh!Z151="کسر شد",-1,0))</f>
        <v>0</v>
      </c>
      <c r="AX10" s="437">
        <f>IF(payesh!AA151=Pardakhti!$F$10,1,IF(payesh!AA151="کسر شد",-1,0))</f>
        <v>0</v>
      </c>
      <c r="AY10" s="437">
        <f>IF(payesh!AB151=Pardakhti!$F$10,1,IF(payesh!AB151="کسر شد",-1,0))</f>
        <v>0</v>
      </c>
      <c r="AZ10" s="437">
        <f>IF(payesh!AC151=Pardakhti!$F$10,1,IF(payesh!AC151="کسر شد",-1,0))</f>
        <v>0</v>
      </c>
      <c r="BA10" s="437">
        <f>IF(payesh!AD151=Pardakhti!$F$10,1,IF(payesh!AD151="کسر شد",-1,0))</f>
        <v>0</v>
      </c>
      <c r="BB10" s="437">
        <f>IF(payesh!AE151=Pardakhti!$F$10,1,IF(payesh!AE151="کسر شد",-1,0))</f>
        <v>0</v>
      </c>
      <c r="BC10" s="437">
        <f>IF(payesh!AF151=Pardakhti!$F$10,1,IF(payesh!AF151="کسر شد",-1,0))</f>
        <v>0</v>
      </c>
      <c r="BD10" s="437">
        <f>IF(payesh!AG151=Pardakhti!$F$10,1,IF(payesh!AG151="کسر شد",-1,0))</f>
        <v>0</v>
      </c>
      <c r="BE10" s="437">
        <f>IF(payesh!AH151=Pardakhti!$F$10,1,IF(payesh!AH151="کسر شد",-1,0))</f>
        <v>0</v>
      </c>
      <c r="BF10" s="437">
        <f>IF(payesh!AI151=Pardakhti!$F$10,1,IF(payesh!AI151="کسر شد",-1,0))</f>
        <v>0</v>
      </c>
      <c r="BG10" s="437">
        <f>IF(payesh!AJ151=Pardakhti!$F$10,1,IF(payesh!AJ151="کسر شد",-1,0))</f>
        <v>0</v>
      </c>
      <c r="BH10" s="437">
        <f>IF(payesh!AK151=Pardakhti!$F$10,1,IF(payesh!AK151="کسر شد",-1,0))</f>
        <v>0</v>
      </c>
      <c r="BI10" s="437">
        <f>IF(payesh!AL151=Pardakhti!$F$10,1,IF(payesh!AL151="کسر شد",-1,0))</f>
        <v>0</v>
      </c>
      <c r="BJ10" s="437">
        <f>IF(payesh!AM151=Pardakhti!$F$10,1,IF(payesh!AM151="کسر شد",-1,0))</f>
        <v>0</v>
      </c>
      <c r="BK10" s="437">
        <f>IF(payesh!AN151=Pardakhti!$F$10,1,IF(payesh!AN151="کسر شد",-1,0))</f>
        <v>0</v>
      </c>
      <c r="BL10" s="437">
        <f>IF(payesh!AO151=Pardakhti!$F$10,1,IF(payesh!AO151="کسر شد",-1,0))</f>
        <v>0</v>
      </c>
      <c r="BM10" s="437">
        <f>IF(payesh!AP151=Pardakhti!$F$10,1,IF(payesh!AP151="کسر شد",-1,0))</f>
        <v>0</v>
      </c>
      <c r="BN10" s="437">
        <f>IF(payesh!AQ151=Pardakhti!$F$10,1,IF(payesh!AQ151="کسر شد",-1,0))</f>
        <v>0</v>
      </c>
      <c r="BO10" s="437">
        <f>IF(payesh!AR151=Pardakhti!$F$10,1,IF(payesh!AR151="کسر شد",-1,0))</f>
        <v>0</v>
      </c>
      <c r="BP10" s="437">
        <f>IF(payesh!AS151=Pardakhti!$F$10,1,IF(payesh!AS151="کسر شد",-1,0))</f>
        <v>0</v>
      </c>
      <c r="BQ10" s="437">
        <f>IF(payesh!AT151=Pardakhti!$F$10,1,IF(payesh!AT151="کسر شد",-1,0))</f>
        <v>0</v>
      </c>
      <c r="BR10" s="437">
        <f>IF(payesh!AU151=Pardakhti!$F$10,1,IF(payesh!AU151="کسر شد",-1,0))</f>
        <v>0</v>
      </c>
      <c r="BS10" s="437">
        <f>IF(payesh!AV151=Pardakhti!$F$10,1,IF(payesh!AV151="کسر شد",-1,0))</f>
        <v>0</v>
      </c>
      <c r="BT10" s="437">
        <f>IF(payesh!AW151=Pardakhti!$F$10,1,IF(payesh!AW151="کسر شد",-1,0))</f>
        <v>0</v>
      </c>
      <c r="BU10" s="437">
        <f>IF(payesh!AX151=Pardakhti!$F$10,1,IF(payesh!AX151="کسر شد",-1,0))</f>
        <v>0</v>
      </c>
      <c r="BV10" s="437">
        <f>IF(payesh!AY151=Pardakhti!$F$10,1,IF(payesh!AY151="کسر شد",-1,0))</f>
        <v>0</v>
      </c>
      <c r="BW10" s="437">
        <f>IF(payesh!AZ151=Pardakhti!$F$10,1,IF(payesh!AZ151="کسر شد",-1,0))</f>
        <v>0</v>
      </c>
      <c r="BX10" s="437">
        <f>IF(payesh!BA151=Pardakhti!$F$10,1,IF(payesh!BA151="کسر شد",-1,0))</f>
        <v>0</v>
      </c>
      <c r="BY10" s="437">
        <f>IF(payesh!BB151=Pardakhti!$F$10,1,IF(payesh!BB151="کسر شد",-1,0))</f>
        <v>0</v>
      </c>
      <c r="BZ10" s="437">
        <f>IF(payesh!BC151=Pardakhti!$F$10,1,IF(payesh!BC151="کسر شد",-1,0))</f>
        <v>0</v>
      </c>
      <c r="CA10" s="437">
        <f>IF(payesh!BD151=Pardakhti!$F$10,1,IF(payesh!BD151="کسر شد",-1,0))</f>
        <v>0</v>
      </c>
      <c r="CB10" s="437">
        <f>IF(payesh!BE151=Pardakhti!$F$10,1,IF(payesh!BE151="کسر شد",-1,0))</f>
        <v>0</v>
      </c>
      <c r="CC10" s="437">
        <f>IF(payesh!BF151=Pardakhti!$F$10,1,IF(payesh!BF151="کسر شد",-1,0))</f>
        <v>0</v>
      </c>
      <c r="CD10" s="437">
        <f>IF(payesh!BG151=Pardakhti!$F$10,1,IF(payesh!BG151="کسر شد",-1,0))</f>
        <v>0</v>
      </c>
      <c r="CE10" s="437">
        <f>IF(payesh!BH151=Pardakhti!$F$10,1,IF(payesh!BH151="کسر شد",-1,0))</f>
        <v>0</v>
      </c>
      <c r="CF10" s="437">
        <f>IF(payesh!BI151=Pardakhti!$F$10,1,IF(payesh!BI151="کسر شد",-1,0))</f>
        <v>0</v>
      </c>
      <c r="CG10" s="437">
        <f>IF(payesh!BJ151=Pardakhti!$F$10,1,IF(payesh!BJ151="کسر شد",-1,0))</f>
        <v>0</v>
      </c>
      <c r="CH10" s="437">
        <f>IF(payesh!BK151=Pardakhti!$F$10,1,IF(payesh!BK151="کسر شد",-1,0))</f>
        <v>0</v>
      </c>
      <c r="CI10" s="451">
        <f>IF(payesh!BL151=Pardakhti!$F$10,1,IF(payesh!BL151="کسر شد",-1,0))</f>
        <v>0</v>
      </c>
    </row>
    <row r="11" spans="3:87" ht="44.25" customHeight="1" x14ac:dyDescent="0.25">
      <c r="C11" s="388">
        <v>6</v>
      </c>
      <c r="D11" s="389" t="s">
        <v>433</v>
      </c>
      <c r="E11" s="389" t="s">
        <v>441</v>
      </c>
      <c r="F11" s="663" t="s">
        <v>273</v>
      </c>
      <c r="G11" s="425">
        <v>0.1</v>
      </c>
      <c r="H11" s="159">
        <f>G11*H15</f>
        <v>1100000</v>
      </c>
      <c r="I11" s="159">
        <f>G11*I15</f>
        <v>400000</v>
      </c>
      <c r="J11" s="159">
        <f>G11*J15</f>
        <v>400000</v>
      </c>
      <c r="K11" s="156">
        <f>G11*K15</f>
        <v>150000</v>
      </c>
      <c r="L11" s="391">
        <f>G11*L15</f>
        <v>78890.5</v>
      </c>
      <c r="M11" s="391">
        <f>G11*M15</f>
        <v>80000</v>
      </c>
      <c r="N11" s="391">
        <f>G11*N15</f>
        <v>502143.80000000005</v>
      </c>
      <c r="O11" s="390">
        <f>G11*O15</f>
        <v>301226</v>
      </c>
      <c r="P11" s="424">
        <f>SUM(H11:O11)</f>
        <v>3012260.3</v>
      </c>
      <c r="Q11" s="473">
        <f t="shared" ref="Q11:Q14" si="2">SUM(AB11:BE11)</f>
        <v>0</v>
      </c>
      <c r="R11" s="420">
        <f>$Q$11*H11</f>
        <v>0</v>
      </c>
      <c r="S11" s="157">
        <f>$Q$11*I11</f>
        <v>0</v>
      </c>
      <c r="T11" s="157">
        <f>$Q$11*J11</f>
        <v>0</v>
      </c>
      <c r="U11" s="157">
        <f>$Q$11*K11</f>
        <v>0</v>
      </c>
      <c r="V11" s="157">
        <f>$Q$11*L11</f>
        <v>0</v>
      </c>
      <c r="W11" s="396">
        <f>$Q$11*M11</f>
        <v>0</v>
      </c>
      <c r="X11" s="396">
        <f>$Q$11*N11</f>
        <v>0</v>
      </c>
      <c r="Y11" s="396">
        <f>$Q$11*O11</f>
        <v>0</v>
      </c>
      <c r="Z11" s="679">
        <f t="shared" si="0"/>
        <v>0</v>
      </c>
      <c r="AA11" s="682">
        <f t="shared" si="1"/>
        <v>0</v>
      </c>
      <c r="AB11" s="648">
        <f>IF(payesh!E152=Pardakhti!$F$11,1,IF(payesh!E152="کسر شد",-1,0))</f>
        <v>0</v>
      </c>
      <c r="AC11" s="437">
        <f>IF(payesh!F152=Pardakhti!$F$11,1,IF(payesh!F152="کسر شد",-1,0))</f>
        <v>0</v>
      </c>
      <c r="AD11" s="437">
        <f>IF(payesh!G152=Pardakhti!$F$11,1,IF(payesh!G152="کسر شد",-1,0))</f>
        <v>0</v>
      </c>
      <c r="AE11" s="437">
        <f>IF(payesh!H152=Pardakhti!$F$11,1,IF(payesh!H152="کسر شد",-1,0))</f>
        <v>0</v>
      </c>
      <c r="AF11" s="437">
        <f>IF(payesh!I152=Pardakhti!$F$11,1,IF(payesh!I152="کسر شد",-1,0))</f>
        <v>0</v>
      </c>
      <c r="AG11" s="437">
        <f>IF(payesh!J152=Pardakhti!$F$11,1,IF(payesh!J152="کسر شد",-1,0))</f>
        <v>0</v>
      </c>
      <c r="AH11" s="437">
        <f>IF(payesh!K152=Pardakhti!$F$11,1,IF(payesh!K152="کسر شد",-1,0))</f>
        <v>0</v>
      </c>
      <c r="AI11" s="437">
        <f>IF(payesh!L152=Pardakhti!$F$11,1,IF(payesh!L152="کسر شد",-1,0))</f>
        <v>0</v>
      </c>
      <c r="AJ11" s="437">
        <f>IF(payesh!M152=Pardakhti!$F$11,1,IF(payesh!M152="کسر شد",-1,0))</f>
        <v>0</v>
      </c>
      <c r="AK11" s="437">
        <f>IF(payesh!N152=Pardakhti!$F$11,1,IF(payesh!N152="کسر شد",-1,0))</f>
        <v>0</v>
      </c>
      <c r="AL11" s="437">
        <f>IF(payesh!O152=Pardakhti!$F$11,1,IF(payesh!O152="کسر شد",-1,0))</f>
        <v>0</v>
      </c>
      <c r="AM11" s="437">
        <f>IF(payesh!P152=Pardakhti!$F$11,1,IF(payesh!P152="کسر شد",-1,0))</f>
        <v>0</v>
      </c>
      <c r="AN11" s="437">
        <f>IF(payesh!Q152=Pardakhti!$F$11,1,IF(payesh!Q152="کسر شد",-1,0))</f>
        <v>0</v>
      </c>
      <c r="AO11" s="437">
        <f>IF(payesh!R152=Pardakhti!$F$11,1,IF(payesh!R152="کسر شد",-1,0))</f>
        <v>0</v>
      </c>
      <c r="AP11" s="437">
        <f>IF(payesh!S152=Pardakhti!$F$11,1,IF(payesh!S152="کسر شد",-1,0))</f>
        <v>0</v>
      </c>
      <c r="AQ11" s="437">
        <f>IF(payesh!T152=Pardakhti!$F$11,1,IF(payesh!T152="کسر شد",-1,0))</f>
        <v>0</v>
      </c>
      <c r="AR11" s="437">
        <f>IF(payesh!U152=Pardakhti!$F$11,1,IF(payesh!U152="کسر شد",-1,0))</f>
        <v>0</v>
      </c>
      <c r="AS11" s="437">
        <f>IF(payesh!V152=Pardakhti!$F$11,1,IF(payesh!V152="کسر شد",-1,0))</f>
        <v>0</v>
      </c>
      <c r="AT11" s="437">
        <f>IF(payesh!W152=Pardakhti!$F$11,1,IF(payesh!W152="کسر شد",-1,0))</f>
        <v>0</v>
      </c>
      <c r="AU11" s="437">
        <f>IF(payesh!X152=Pardakhti!$F$11,1,IF(payesh!X152="کسر شد",-1,0))</f>
        <v>0</v>
      </c>
      <c r="AV11" s="437">
        <f>IF(payesh!Y152=Pardakhti!$F$11,1,IF(payesh!Y152="کسر شد",-1,0))</f>
        <v>0</v>
      </c>
      <c r="AW11" s="437">
        <f>IF(payesh!Z152=Pardakhti!$F$11,1,IF(payesh!Z152="کسر شد",-1,0))</f>
        <v>0</v>
      </c>
      <c r="AX11" s="437">
        <f>IF(payesh!AA152=Pardakhti!$F$11,1,IF(payesh!AA152="کسر شد",-1,0))</f>
        <v>0</v>
      </c>
      <c r="AY11" s="437">
        <f>IF(payesh!AB152=Pardakhti!$F$11,1,IF(payesh!AB152="کسر شد",-1,0))</f>
        <v>0</v>
      </c>
      <c r="AZ11" s="437">
        <f>IF(payesh!AC152=Pardakhti!$F$11,1,IF(payesh!AC152="کسر شد",-1,0))</f>
        <v>0</v>
      </c>
      <c r="BA11" s="437">
        <f>IF(payesh!AD152=Pardakhti!$F$11,1,IF(payesh!AD152="کسر شد",-1,0))</f>
        <v>0</v>
      </c>
      <c r="BB11" s="437">
        <f>IF(payesh!AE152=Pardakhti!$F$11,1,IF(payesh!AE152="کسر شد",-1,0))</f>
        <v>0</v>
      </c>
      <c r="BC11" s="437">
        <f>IF(payesh!AF152=Pardakhti!$F$11,1,IF(payesh!AF152="کسر شد",-1,0))</f>
        <v>0</v>
      </c>
      <c r="BD11" s="437">
        <f>IF(payesh!AG152=Pardakhti!$F$11,1,IF(payesh!AG152="کسر شد",-1,0))</f>
        <v>0</v>
      </c>
      <c r="BE11" s="437">
        <f>IF(payesh!AH152=Pardakhti!$F$11,1,IF(payesh!AH152="کسر شد",-1,0))</f>
        <v>0</v>
      </c>
      <c r="BF11" s="437">
        <f>IF(payesh!AI152=Pardakhti!$F$11,1,IF(payesh!AI152="کسر شد",-1,0))</f>
        <v>0</v>
      </c>
      <c r="BG11" s="437">
        <f>IF(payesh!AJ152=Pardakhti!$F$11,1,IF(payesh!AJ152="کسر شد",-1,0))</f>
        <v>0</v>
      </c>
      <c r="BH11" s="437">
        <f>IF(payesh!AK152=Pardakhti!$F$11,1,IF(payesh!AK152="کسر شد",-1,0))</f>
        <v>0</v>
      </c>
      <c r="BI11" s="437">
        <f>IF(payesh!AL152=Pardakhti!$F$11,1,IF(payesh!AL152="کسر شد",-1,0))</f>
        <v>0</v>
      </c>
      <c r="BJ11" s="437">
        <f>IF(payesh!AM152=Pardakhti!$F$11,1,IF(payesh!AM152="کسر شد",-1,0))</f>
        <v>0</v>
      </c>
      <c r="BK11" s="437">
        <f>IF(payesh!AN152=Pardakhti!$F$11,1,IF(payesh!AN152="کسر شد",-1,0))</f>
        <v>0</v>
      </c>
      <c r="BL11" s="437">
        <f>IF(payesh!AO152=Pardakhti!$F$11,1,IF(payesh!AO152="کسر شد",-1,0))</f>
        <v>0</v>
      </c>
      <c r="BM11" s="437">
        <f>IF(payesh!AP152=Pardakhti!$F$11,1,IF(payesh!AP152="کسر شد",-1,0))</f>
        <v>0</v>
      </c>
      <c r="BN11" s="437">
        <f>IF(payesh!AQ152=Pardakhti!$F$11,1,IF(payesh!AQ152="کسر شد",-1,0))</f>
        <v>0</v>
      </c>
      <c r="BO11" s="437">
        <f>IF(payesh!AR152=Pardakhti!$F$11,1,IF(payesh!AR152="کسر شد",-1,0))</f>
        <v>0</v>
      </c>
      <c r="BP11" s="437">
        <f>IF(payesh!AS152=Pardakhti!$F$11,1,IF(payesh!AS152="کسر شد",-1,0))</f>
        <v>0</v>
      </c>
      <c r="BQ11" s="437">
        <f>IF(payesh!AT152=Pardakhti!$F$11,1,IF(payesh!AT152="کسر شد",-1,0))</f>
        <v>0</v>
      </c>
      <c r="BR11" s="437">
        <f>IF(payesh!AU152=Pardakhti!$F$11,1,IF(payesh!AU152="کسر شد",-1,0))</f>
        <v>0</v>
      </c>
      <c r="BS11" s="437">
        <f>IF(payesh!AV152=Pardakhti!$F$11,1,IF(payesh!AV152="کسر شد",-1,0))</f>
        <v>0</v>
      </c>
      <c r="BT11" s="437">
        <f>IF(payesh!AW152=Pardakhti!$F$11,1,IF(payesh!AW152="کسر شد",-1,0))</f>
        <v>0</v>
      </c>
      <c r="BU11" s="437">
        <f>IF(payesh!AX152=Pardakhti!$F$11,1,IF(payesh!AX152="کسر شد",-1,0))</f>
        <v>0</v>
      </c>
      <c r="BV11" s="437">
        <f>IF(payesh!AY152=Pardakhti!$F$11,1,IF(payesh!AY152="کسر شد",-1,0))</f>
        <v>0</v>
      </c>
      <c r="BW11" s="437">
        <f>IF(payesh!AZ152=Pardakhti!$F$11,1,IF(payesh!AZ152="کسر شد",-1,0))</f>
        <v>0</v>
      </c>
      <c r="BX11" s="437">
        <f>IF(payesh!BA152=Pardakhti!$F$11,1,IF(payesh!BA152="کسر شد",-1,0))</f>
        <v>0</v>
      </c>
      <c r="BY11" s="437">
        <f>IF(payesh!BB152=Pardakhti!$F$11,1,IF(payesh!BB152="کسر شد",-1,0))</f>
        <v>0</v>
      </c>
      <c r="BZ11" s="437">
        <f>IF(payesh!BC152=Pardakhti!$F$11,1,IF(payesh!BC152="کسر شد",-1,0))</f>
        <v>0</v>
      </c>
      <c r="CA11" s="437">
        <f>IF(payesh!BD152=Pardakhti!$F$11,1,IF(payesh!BD152="کسر شد",-1,0))</f>
        <v>0</v>
      </c>
      <c r="CB11" s="437">
        <f>IF(payesh!BE152=Pardakhti!$F$11,1,IF(payesh!BE152="کسر شد",-1,0))</f>
        <v>0</v>
      </c>
      <c r="CC11" s="437">
        <f>IF(payesh!BF152=Pardakhti!$F$11,1,IF(payesh!BF152="کسر شد",-1,0))</f>
        <v>0</v>
      </c>
      <c r="CD11" s="437">
        <f>IF(payesh!BG152=Pardakhti!$F$11,1,IF(payesh!BG152="کسر شد",-1,0))</f>
        <v>0</v>
      </c>
      <c r="CE11" s="437">
        <f>IF(payesh!BH152=Pardakhti!$F$11,1,IF(payesh!BH152="کسر شد",-1,0))</f>
        <v>0</v>
      </c>
      <c r="CF11" s="437">
        <f>IF(payesh!BI152=Pardakhti!$F$11,1,IF(payesh!BI152="کسر شد",-1,0))</f>
        <v>0</v>
      </c>
      <c r="CG11" s="437">
        <f>IF(payesh!BJ152=Pardakhti!$F$11,1,IF(payesh!BJ152="کسر شد",-1,0))</f>
        <v>0</v>
      </c>
      <c r="CH11" s="437">
        <f>IF(payesh!BK152=Pardakhti!$F$11,1,IF(payesh!BK152="کسر شد",-1,0))</f>
        <v>0</v>
      </c>
      <c r="CI11" s="451">
        <f>IF(payesh!BL152=Pardakhti!$F$11,1,IF(payesh!BL152="کسر شد",-1,0))</f>
        <v>0</v>
      </c>
    </row>
    <row r="12" spans="3:87" ht="44.25" customHeight="1" x14ac:dyDescent="0.25">
      <c r="C12" s="388">
        <v>7</v>
      </c>
      <c r="D12" s="389" t="s">
        <v>442</v>
      </c>
      <c r="E12" s="389" t="s">
        <v>443</v>
      </c>
      <c r="F12" s="663" t="s">
        <v>274</v>
      </c>
      <c r="G12" s="425">
        <v>0.1</v>
      </c>
      <c r="H12" s="159">
        <f>G12*H15</f>
        <v>1100000</v>
      </c>
      <c r="I12" s="159">
        <f>G12*I15</f>
        <v>400000</v>
      </c>
      <c r="J12" s="159">
        <f>G12*J15</f>
        <v>400000</v>
      </c>
      <c r="K12" s="156">
        <f>G12*K15</f>
        <v>150000</v>
      </c>
      <c r="L12" s="391">
        <f>G12*L15</f>
        <v>78890.5</v>
      </c>
      <c r="M12" s="391">
        <f>G12*M15</f>
        <v>80000</v>
      </c>
      <c r="N12" s="391">
        <f>G12*N15</f>
        <v>502143.80000000005</v>
      </c>
      <c r="O12" s="390">
        <f>G12*O15</f>
        <v>301226</v>
      </c>
      <c r="P12" s="424">
        <f>SUM(H12:O12)</f>
        <v>3012260.3</v>
      </c>
      <c r="Q12" s="473">
        <f t="shared" si="2"/>
        <v>0</v>
      </c>
      <c r="R12" s="420">
        <f>$Q$12*H12</f>
        <v>0</v>
      </c>
      <c r="S12" s="157">
        <f>$Q$12*I12</f>
        <v>0</v>
      </c>
      <c r="T12" s="157">
        <f>$Q$12*J12</f>
        <v>0</v>
      </c>
      <c r="U12" s="157">
        <f>$Q$12*K12</f>
        <v>0</v>
      </c>
      <c r="V12" s="157">
        <f>$Q$12*L12</f>
        <v>0</v>
      </c>
      <c r="W12" s="396">
        <f>$Q$12*M12</f>
        <v>0</v>
      </c>
      <c r="X12" s="396">
        <f>$Q$12*N12</f>
        <v>0</v>
      </c>
      <c r="Y12" s="396">
        <f>$Q$12*O12</f>
        <v>0</v>
      </c>
      <c r="Z12" s="679">
        <f t="shared" si="0"/>
        <v>0</v>
      </c>
      <c r="AA12" s="682">
        <f t="shared" si="1"/>
        <v>0</v>
      </c>
      <c r="AB12" s="648">
        <f>IF(payesh!E153=Pardakhti!$F$12,1,IF(payesh!E153="کسر شد",-1,0))</f>
        <v>0</v>
      </c>
      <c r="AC12" s="437">
        <f>IF(payesh!F153=Pardakhti!$F$12,1,IF(payesh!F153="کسر شد",-1,0))</f>
        <v>0</v>
      </c>
      <c r="AD12" s="437">
        <f>IF(payesh!G153=Pardakhti!$F$12,1,IF(payesh!G153="کسر شد",-1,0))</f>
        <v>0</v>
      </c>
      <c r="AE12" s="437">
        <f>IF(payesh!H153=Pardakhti!$F$12,1,IF(payesh!H153="کسر شد",-1,0))</f>
        <v>0</v>
      </c>
      <c r="AF12" s="437">
        <f>IF(payesh!I153=Pardakhti!$F$12,1,IF(payesh!I153="کسر شد",-1,0))</f>
        <v>0</v>
      </c>
      <c r="AG12" s="437">
        <f>IF(payesh!J153=Pardakhti!$F$12,1,IF(payesh!J153="کسر شد",-1,0))</f>
        <v>0</v>
      </c>
      <c r="AH12" s="437">
        <f>IF(payesh!K153=Pardakhti!$F$12,1,IF(payesh!K153="کسر شد",-1,0))</f>
        <v>0</v>
      </c>
      <c r="AI12" s="437">
        <f>IF(payesh!L153=Pardakhti!$F$12,1,IF(payesh!L153="کسر شد",-1,0))</f>
        <v>0</v>
      </c>
      <c r="AJ12" s="437">
        <f>IF(payesh!M153=Pardakhti!$F$12,1,IF(payesh!M153="کسر شد",-1,0))</f>
        <v>0</v>
      </c>
      <c r="AK12" s="437">
        <f>IF(payesh!N153=Pardakhti!$F$12,1,IF(payesh!N153="کسر شد",-1,0))</f>
        <v>0</v>
      </c>
      <c r="AL12" s="437">
        <f>IF(payesh!O153=Pardakhti!$F$12,1,IF(payesh!O153="کسر شد",-1,0))</f>
        <v>0</v>
      </c>
      <c r="AM12" s="437">
        <f>IF(payesh!P153=Pardakhti!$F$12,1,IF(payesh!P153="کسر شد",-1,0))</f>
        <v>0</v>
      </c>
      <c r="AN12" s="437">
        <f>IF(payesh!Q153=Pardakhti!$F$12,1,IF(payesh!Q153="کسر شد",-1,0))</f>
        <v>0</v>
      </c>
      <c r="AO12" s="437">
        <f>IF(payesh!R153=Pardakhti!$F$12,1,IF(payesh!R153="کسر شد",-1,0))</f>
        <v>0</v>
      </c>
      <c r="AP12" s="437">
        <f>IF(payesh!S153=Pardakhti!$F$12,1,IF(payesh!S153="کسر شد",-1,0))</f>
        <v>0</v>
      </c>
      <c r="AQ12" s="437">
        <f>IF(payesh!T153=Pardakhti!$F$12,1,IF(payesh!T153="کسر شد",-1,0))</f>
        <v>0</v>
      </c>
      <c r="AR12" s="437">
        <f>IF(payesh!U153=Pardakhti!$F$12,1,IF(payesh!U153="کسر شد",-1,0))</f>
        <v>0</v>
      </c>
      <c r="AS12" s="437">
        <f>IF(payesh!V153=Pardakhti!$F$12,1,IF(payesh!V153="کسر شد",-1,0))</f>
        <v>0</v>
      </c>
      <c r="AT12" s="437">
        <f>IF(payesh!W153=Pardakhti!$F$12,1,IF(payesh!W153="کسر شد",-1,0))</f>
        <v>0</v>
      </c>
      <c r="AU12" s="437">
        <f>IF(payesh!X153=Pardakhti!$F$12,1,IF(payesh!X153="کسر شد",-1,0))</f>
        <v>0</v>
      </c>
      <c r="AV12" s="437">
        <f>IF(payesh!Y153=Pardakhti!$F$12,1,IF(payesh!Y153="کسر شد",-1,0))</f>
        <v>0</v>
      </c>
      <c r="AW12" s="437">
        <f>IF(payesh!Z153=Pardakhti!$F$12,1,IF(payesh!Z153="کسر شد",-1,0))</f>
        <v>0</v>
      </c>
      <c r="AX12" s="437">
        <f>IF(payesh!AA153=Pardakhti!$F$12,1,IF(payesh!AA153="کسر شد",-1,0))</f>
        <v>0</v>
      </c>
      <c r="AY12" s="437">
        <f>IF(payesh!AB153=Pardakhti!$F$12,1,IF(payesh!AB153="کسر شد",-1,0))</f>
        <v>0</v>
      </c>
      <c r="AZ12" s="437">
        <f>IF(payesh!AC153=Pardakhti!$F$12,1,IF(payesh!AC153="کسر شد",-1,0))</f>
        <v>0</v>
      </c>
      <c r="BA12" s="437">
        <f>IF(payesh!AD153=Pardakhti!$F$12,1,IF(payesh!AD153="کسر شد",-1,0))</f>
        <v>0</v>
      </c>
      <c r="BB12" s="437">
        <f>IF(payesh!AE153=Pardakhti!$F$12,1,IF(payesh!AE153="کسر شد",-1,0))</f>
        <v>0</v>
      </c>
      <c r="BC12" s="437">
        <f>IF(payesh!AF153=Pardakhti!$F$12,1,IF(payesh!AF153="کسر شد",-1,0))</f>
        <v>0</v>
      </c>
      <c r="BD12" s="437">
        <f>IF(payesh!AG153=Pardakhti!$F$12,1,IF(payesh!AG153="کسر شد",-1,0))</f>
        <v>0</v>
      </c>
      <c r="BE12" s="437">
        <f>IF(payesh!AH153=Pardakhti!$F$12,1,IF(payesh!AH153="کسر شد",-1,0))</f>
        <v>0</v>
      </c>
      <c r="BF12" s="437">
        <f>IF(payesh!AI153=Pardakhti!$F$12,1,IF(payesh!AI153="کسر شد",-1,0))</f>
        <v>0</v>
      </c>
      <c r="BG12" s="437">
        <f>IF(payesh!AJ153=Pardakhti!$F$12,1,IF(payesh!AJ153="کسر شد",-1,0))</f>
        <v>0</v>
      </c>
      <c r="BH12" s="437">
        <f>IF(payesh!AK153=Pardakhti!$F$12,1,IF(payesh!AK153="کسر شد",-1,0))</f>
        <v>0</v>
      </c>
      <c r="BI12" s="437">
        <f>IF(payesh!AL153=Pardakhti!$F$12,1,IF(payesh!AL153="کسر شد",-1,0))</f>
        <v>0</v>
      </c>
      <c r="BJ12" s="437">
        <f>IF(payesh!AM153=Pardakhti!$F$12,1,IF(payesh!AM153="کسر شد",-1,0))</f>
        <v>0</v>
      </c>
      <c r="BK12" s="437">
        <f>IF(payesh!AN153=Pardakhti!$F$12,1,IF(payesh!AN153="کسر شد",-1,0))</f>
        <v>0</v>
      </c>
      <c r="BL12" s="437">
        <f>IF(payesh!AO153=Pardakhti!$F$12,1,IF(payesh!AO153="کسر شد",-1,0))</f>
        <v>0</v>
      </c>
      <c r="BM12" s="437">
        <f>IF(payesh!AP153=Pardakhti!$F$12,1,IF(payesh!AP153="کسر شد",-1,0))</f>
        <v>0</v>
      </c>
      <c r="BN12" s="437">
        <f>IF(payesh!AQ153=Pardakhti!$F$12,1,IF(payesh!AQ153="کسر شد",-1,0))</f>
        <v>0</v>
      </c>
      <c r="BO12" s="437">
        <f>IF(payesh!AR153=Pardakhti!$F$12,1,IF(payesh!AR153="کسر شد",-1,0))</f>
        <v>0</v>
      </c>
      <c r="BP12" s="437">
        <f>IF(payesh!AS153=Pardakhti!$F$12,1,IF(payesh!AS153="کسر شد",-1,0))</f>
        <v>0</v>
      </c>
      <c r="BQ12" s="437">
        <f>IF(payesh!AT153=Pardakhti!$F$12,1,IF(payesh!AT153="کسر شد",-1,0))</f>
        <v>0</v>
      </c>
      <c r="BR12" s="437">
        <f>IF(payesh!AU153=Pardakhti!$F$12,1,IF(payesh!AU153="کسر شد",-1,0))</f>
        <v>0</v>
      </c>
      <c r="BS12" s="437">
        <f>IF(payesh!AV153=Pardakhti!$F$12,1,IF(payesh!AV153="کسر شد",-1,0))</f>
        <v>0</v>
      </c>
      <c r="BT12" s="437">
        <f>IF(payesh!AW153=Pardakhti!$F$12,1,IF(payesh!AW153="کسر شد",-1,0))</f>
        <v>0</v>
      </c>
      <c r="BU12" s="437">
        <f>IF(payesh!AX153=Pardakhti!$F$12,1,IF(payesh!AX153="کسر شد",-1,0))</f>
        <v>0</v>
      </c>
      <c r="BV12" s="437">
        <f>IF(payesh!AY153=Pardakhti!$F$12,1,IF(payesh!AY153="کسر شد",-1,0))</f>
        <v>0</v>
      </c>
      <c r="BW12" s="437">
        <f>IF(payesh!AZ153=Pardakhti!$F$12,1,IF(payesh!AZ153="کسر شد",-1,0))</f>
        <v>0</v>
      </c>
      <c r="BX12" s="437">
        <f>IF(payesh!BA153=Pardakhti!$F$12,1,IF(payesh!BA153="کسر شد",-1,0))</f>
        <v>0</v>
      </c>
      <c r="BY12" s="437">
        <f>IF(payesh!BB153=Pardakhti!$F$12,1,IF(payesh!BB153="کسر شد",-1,0))</f>
        <v>0</v>
      </c>
      <c r="BZ12" s="437">
        <f>IF(payesh!BC153=Pardakhti!$F$12,1,IF(payesh!BC153="کسر شد",-1,0))</f>
        <v>0</v>
      </c>
      <c r="CA12" s="437">
        <f>IF(payesh!BD153=Pardakhti!$F$12,1,IF(payesh!BD153="کسر شد",-1,0))</f>
        <v>0</v>
      </c>
      <c r="CB12" s="437">
        <f>IF(payesh!BE153=Pardakhti!$F$12,1,IF(payesh!BE153="کسر شد",-1,0))</f>
        <v>0</v>
      </c>
      <c r="CC12" s="437">
        <f>IF(payesh!BF153=Pardakhti!$F$12,1,IF(payesh!BF153="کسر شد",-1,0))</f>
        <v>0</v>
      </c>
      <c r="CD12" s="437">
        <f>IF(payesh!BG153=Pardakhti!$F$12,1,IF(payesh!BG153="کسر شد",-1,0))</f>
        <v>0</v>
      </c>
      <c r="CE12" s="437">
        <f>IF(payesh!BH153=Pardakhti!$F$12,1,IF(payesh!BH153="کسر شد",-1,0))</f>
        <v>0</v>
      </c>
      <c r="CF12" s="437">
        <f>IF(payesh!BI153=Pardakhti!$F$12,1,IF(payesh!BI153="کسر شد",-1,0))</f>
        <v>0</v>
      </c>
      <c r="CG12" s="437">
        <f>IF(payesh!BJ153=Pardakhti!$F$12,1,IF(payesh!BJ153="کسر شد",-1,0))</f>
        <v>0</v>
      </c>
      <c r="CH12" s="437">
        <f>IF(payesh!BK153=Pardakhti!$F$12,1,IF(payesh!BK153="کسر شد",-1,0))</f>
        <v>0</v>
      </c>
      <c r="CI12" s="451">
        <f>IF(payesh!BL153=Pardakhti!$F$12,1,IF(payesh!BL153="کسر شد",-1,0))</f>
        <v>0</v>
      </c>
    </row>
    <row r="13" spans="3:87" ht="44.25" customHeight="1" x14ac:dyDescent="0.25">
      <c r="C13" s="388">
        <v>8</v>
      </c>
      <c r="D13" s="389" t="s">
        <v>434</v>
      </c>
      <c r="E13" s="389" t="s">
        <v>440</v>
      </c>
      <c r="F13" s="663" t="s">
        <v>274</v>
      </c>
      <c r="G13" s="425">
        <v>0.15</v>
      </c>
      <c r="H13" s="159">
        <f>G13*H15</f>
        <v>1650000</v>
      </c>
      <c r="I13" s="159">
        <f>G13*I15</f>
        <v>600000</v>
      </c>
      <c r="J13" s="159">
        <f>G13*J15</f>
        <v>600000</v>
      </c>
      <c r="K13" s="159">
        <f>G13*K15</f>
        <v>225000</v>
      </c>
      <c r="L13" s="391">
        <f>G13*L15</f>
        <v>118335.75</v>
      </c>
      <c r="M13" s="391">
        <f>G13*M15</f>
        <v>120000</v>
      </c>
      <c r="N13" s="391">
        <f>G13*N15</f>
        <v>753215.7</v>
      </c>
      <c r="O13" s="390">
        <f>G13*O15</f>
        <v>451839</v>
      </c>
      <c r="P13" s="426">
        <f>SUM(H13:O13)</f>
        <v>4518390.45</v>
      </c>
      <c r="Q13" s="473">
        <f t="shared" si="2"/>
        <v>0</v>
      </c>
      <c r="R13" s="420">
        <f>$Q$13*H13</f>
        <v>0</v>
      </c>
      <c r="S13" s="157">
        <f>$Q$13*I13</f>
        <v>0</v>
      </c>
      <c r="T13" s="157">
        <f>$Q$13*J13</f>
        <v>0</v>
      </c>
      <c r="U13" s="157">
        <f>$Q$13*K13</f>
        <v>0</v>
      </c>
      <c r="V13" s="157">
        <f>$Q$13*L13</f>
        <v>0</v>
      </c>
      <c r="W13" s="396">
        <f>$Q$13*M13</f>
        <v>0</v>
      </c>
      <c r="X13" s="396">
        <f>$Q$13*N13</f>
        <v>0</v>
      </c>
      <c r="Y13" s="396">
        <f>$Q$13*O13</f>
        <v>0</v>
      </c>
      <c r="Z13" s="679">
        <f t="shared" si="0"/>
        <v>0</v>
      </c>
      <c r="AA13" s="682">
        <f t="shared" si="1"/>
        <v>0</v>
      </c>
      <c r="AB13" s="648">
        <f>IF(payesh!E154=Pardakhti!$F$13,1,IF(payesh!E154="کسر شد",-1,0))</f>
        <v>0</v>
      </c>
      <c r="AC13" s="437">
        <f>IF(payesh!F154=Pardakhti!$F$13,1,IF(payesh!F154="کسر شد",-1,0))</f>
        <v>0</v>
      </c>
      <c r="AD13" s="437">
        <f>IF(payesh!G154=Pardakhti!$F$13,1,IF(payesh!G154="کسر شد",-1,0))</f>
        <v>0</v>
      </c>
      <c r="AE13" s="437">
        <f>IF(payesh!H154=Pardakhti!$F$13,1,IF(payesh!H154="کسر شد",-1,0))</f>
        <v>0</v>
      </c>
      <c r="AF13" s="437">
        <f>IF(payesh!I154=Pardakhti!$F$13,1,IF(payesh!I154="کسر شد",-1,0))</f>
        <v>0</v>
      </c>
      <c r="AG13" s="437">
        <f>IF(payesh!J154=Pardakhti!$F$13,1,IF(payesh!J154="کسر شد",-1,0))</f>
        <v>0</v>
      </c>
      <c r="AH13" s="437">
        <f>IF(payesh!K154=Pardakhti!$F$13,1,IF(payesh!K154="کسر شد",-1,0))</f>
        <v>0</v>
      </c>
      <c r="AI13" s="437">
        <f>IF(payesh!L154=Pardakhti!$F$13,1,IF(payesh!L154="کسر شد",-1,0))</f>
        <v>0</v>
      </c>
      <c r="AJ13" s="437">
        <f>IF(payesh!M154=Pardakhti!$F$13,1,IF(payesh!M154="کسر شد",-1,0))</f>
        <v>0</v>
      </c>
      <c r="AK13" s="437">
        <f>IF(payesh!N154=Pardakhti!$F$13,1,IF(payesh!N154="کسر شد",-1,0))</f>
        <v>0</v>
      </c>
      <c r="AL13" s="437">
        <f>IF(payesh!O154=Pardakhti!$F$13,1,IF(payesh!O154="کسر شد",-1,0))</f>
        <v>0</v>
      </c>
      <c r="AM13" s="437">
        <f>IF(payesh!P154=Pardakhti!$F$13,1,IF(payesh!P154="کسر شد",-1,0))</f>
        <v>0</v>
      </c>
      <c r="AN13" s="437">
        <f>IF(payesh!Q154=Pardakhti!$F$13,1,IF(payesh!Q154="کسر شد",-1,0))</f>
        <v>0</v>
      </c>
      <c r="AO13" s="437">
        <f>IF(payesh!R154=Pardakhti!$F$13,1,IF(payesh!R154="کسر شد",-1,0))</f>
        <v>0</v>
      </c>
      <c r="AP13" s="437">
        <f>IF(payesh!S154=Pardakhti!$F$13,1,IF(payesh!S154="کسر شد",-1,0))</f>
        <v>0</v>
      </c>
      <c r="AQ13" s="437">
        <f>IF(payesh!T154=Pardakhti!$F$13,1,IF(payesh!T154="کسر شد",-1,0))</f>
        <v>0</v>
      </c>
      <c r="AR13" s="437">
        <f>IF(payesh!U154=Pardakhti!$F$13,1,IF(payesh!U154="کسر شد",-1,0))</f>
        <v>0</v>
      </c>
      <c r="AS13" s="437">
        <f>IF(payesh!V154=Pardakhti!$F$13,1,IF(payesh!V154="کسر شد",-1,0))</f>
        <v>0</v>
      </c>
      <c r="AT13" s="437">
        <f>IF(payesh!W154=Pardakhti!$F$13,1,IF(payesh!W154="کسر شد",-1,0))</f>
        <v>0</v>
      </c>
      <c r="AU13" s="437">
        <f>IF(payesh!X154=Pardakhti!$F$13,1,IF(payesh!X154="کسر شد",-1,0))</f>
        <v>0</v>
      </c>
      <c r="AV13" s="437">
        <f>IF(payesh!Y154=Pardakhti!$F$13,1,IF(payesh!Y154="کسر شد",-1,0))</f>
        <v>0</v>
      </c>
      <c r="AW13" s="437">
        <f>IF(payesh!Z154=Pardakhti!$F$13,1,IF(payesh!Z154="کسر شد",-1,0))</f>
        <v>0</v>
      </c>
      <c r="AX13" s="437">
        <f>IF(payesh!AA154=Pardakhti!$F$13,1,IF(payesh!AA154="کسر شد",-1,0))</f>
        <v>0</v>
      </c>
      <c r="AY13" s="437">
        <f>IF(payesh!AB154=Pardakhti!$F$13,1,IF(payesh!AB154="کسر شد",-1,0))</f>
        <v>0</v>
      </c>
      <c r="AZ13" s="437">
        <f>IF(payesh!AC154=Pardakhti!$F$13,1,IF(payesh!AC154="کسر شد",-1,0))</f>
        <v>0</v>
      </c>
      <c r="BA13" s="437">
        <f>IF(payesh!AD154=Pardakhti!$F$13,1,IF(payesh!AD154="کسر شد",-1,0))</f>
        <v>0</v>
      </c>
      <c r="BB13" s="437">
        <f>IF(payesh!AE154=Pardakhti!$F$13,1,IF(payesh!AE154="کسر شد",-1,0))</f>
        <v>0</v>
      </c>
      <c r="BC13" s="437">
        <f>IF(payesh!AF154=Pardakhti!$F$13,1,IF(payesh!AF154="کسر شد",-1,0))</f>
        <v>0</v>
      </c>
      <c r="BD13" s="437">
        <f>IF(payesh!AG154=Pardakhti!$F$13,1,IF(payesh!AG154="کسر شد",-1,0))</f>
        <v>0</v>
      </c>
      <c r="BE13" s="437">
        <f>IF(payesh!AH154=Pardakhti!$F$13,1,IF(payesh!AH154="کسر شد",-1,0))</f>
        <v>0</v>
      </c>
      <c r="BF13" s="437">
        <f>IF(payesh!AI154=Pardakhti!$F$13,1,IF(payesh!AI154="کسر شد",-1,0))</f>
        <v>0</v>
      </c>
      <c r="BG13" s="437">
        <f>IF(payesh!AJ154=Pardakhti!$F$13,1,IF(payesh!AJ154="کسر شد",-1,0))</f>
        <v>0</v>
      </c>
      <c r="BH13" s="437">
        <f>IF(payesh!AK154=Pardakhti!$F$13,1,IF(payesh!AK154="کسر شد",-1,0))</f>
        <v>0</v>
      </c>
      <c r="BI13" s="437">
        <f>IF(payesh!AL154=Pardakhti!$F$13,1,IF(payesh!AL154="کسر شد",-1,0))</f>
        <v>0</v>
      </c>
      <c r="BJ13" s="437">
        <f>IF(payesh!AM154=Pardakhti!$F$13,1,IF(payesh!AM154="کسر شد",-1,0))</f>
        <v>0</v>
      </c>
      <c r="BK13" s="437">
        <f>IF(payesh!AN154=Pardakhti!$F$13,1,IF(payesh!AN154="کسر شد",-1,0))</f>
        <v>0</v>
      </c>
      <c r="BL13" s="437">
        <f>IF(payesh!AO154=Pardakhti!$F$13,1,IF(payesh!AO154="کسر شد",-1,0))</f>
        <v>0</v>
      </c>
      <c r="BM13" s="437">
        <f>IF(payesh!AP154=Pardakhti!$F$13,1,IF(payesh!AP154="کسر شد",-1,0))</f>
        <v>0</v>
      </c>
      <c r="BN13" s="437">
        <f>IF(payesh!AQ154=Pardakhti!$F$13,1,IF(payesh!AQ154="کسر شد",-1,0))</f>
        <v>0</v>
      </c>
      <c r="BO13" s="437">
        <f>IF(payesh!AR154=Pardakhti!$F$13,1,IF(payesh!AR154="کسر شد",-1,0))</f>
        <v>0</v>
      </c>
      <c r="BP13" s="437">
        <f>IF(payesh!AS154=Pardakhti!$F$13,1,IF(payesh!AS154="کسر شد",-1,0))</f>
        <v>0</v>
      </c>
      <c r="BQ13" s="437">
        <f>IF(payesh!AT154=Pardakhti!$F$13,1,IF(payesh!AT154="کسر شد",-1,0))</f>
        <v>0</v>
      </c>
      <c r="BR13" s="437">
        <f>IF(payesh!AU154=Pardakhti!$F$13,1,IF(payesh!AU154="کسر شد",-1,0))</f>
        <v>0</v>
      </c>
      <c r="BS13" s="437">
        <f>IF(payesh!AV154=Pardakhti!$F$13,1,IF(payesh!AV154="کسر شد",-1,0))</f>
        <v>0</v>
      </c>
      <c r="BT13" s="437">
        <f>IF(payesh!AW154=Pardakhti!$F$13,1,IF(payesh!AW154="کسر شد",-1,0))</f>
        <v>0</v>
      </c>
      <c r="BU13" s="437">
        <f>IF(payesh!AX154=Pardakhti!$F$13,1,IF(payesh!AX154="کسر شد",-1,0))</f>
        <v>0</v>
      </c>
      <c r="BV13" s="437">
        <f>IF(payesh!AY154=Pardakhti!$F$13,1,IF(payesh!AY154="کسر شد",-1,0))</f>
        <v>0</v>
      </c>
      <c r="BW13" s="437">
        <f>IF(payesh!AZ154=Pardakhti!$F$13,1,IF(payesh!AZ154="کسر شد",-1,0))</f>
        <v>0</v>
      </c>
      <c r="BX13" s="437">
        <f>IF(payesh!BA154=Pardakhti!$F$13,1,IF(payesh!BA154="کسر شد",-1,0))</f>
        <v>0</v>
      </c>
      <c r="BY13" s="437">
        <f>IF(payesh!BB154=Pardakhti!$F$13,1,IF(payesh!BB154="کسر شد",-1,0))</f>
        <v>0</v>
      </c>
      <c r="BZ13" s="437">
        <f>IF(payesh!BC154=Pardakhti!$F$13,1,IF(payesh!BC154="کسر شد",-1,0))</f>
        <v>0</v>
      </c>
      <c r="CA13" s="437">
        <f>IF(payesh!BD154=Pardakhti!$F$13,1,IF(payesh!BD154="کسر شد",-1,0))</f>
        <v>0</v>
      </c>
      <c r="CB13" s="437">
        <f>IF(payesh!BE154=Pardakhti!$F$13,1,IF(payesh!BE154="کسر شد",-1,0))</f>
        <v>0</v>
      </c>
      <c r="CC13" s="437">
        <f>IF(payesh!BF154=Pardakhti!$F$13,1,IF(payesh!BF154="کسر شد",-1,0))</f>
        <v>0</v>
      </c>
      <c r="CD13" s="437">
        <f>IF(payesh!BG154=Pardakhti!$F$13,1,IF(payesh!BG154="کسر شد",-1,0))</f>
        <v>0</v>
      </c>
      <c r="CE13" s="437">
        <f>IF(payesh!BH154=Pardakhti!$F$13,1,IF(payesh!BH154="کسر شد",-1,0))</f>
        <v>0</v>
      </c>
      <c r="CF13" s="437">
        <f>IF(payesh!BI154=Pardakhti!$F$13,1,IF(payesh!BI154="کسر شد",-1,0))</f>
        <v>0</v>
      </c>
      <c r="CG13" s="437">
        <f>IF(payesh!BJ154=Pardakhti!$F$13,1,IF(payesh!BJ154="کسر شد",-1,0))</f>
        <v>0</v>
      </c>
      <c r="CH13" s="437">
        <f>IF(payesh!BK154=Pardakhti!$F$13,1,IF(payesh!BK154="کسر شد",-1,0))</f>
        <v>0</v>
      </c>
      <c r="CI13" s="451">
        <f>IF(payesh!BL154=Pardakhti!$F$13,1,IF(payesh!BL154="کسر شد",-1,0))</f>
        <v>0</v>
      </c>
    </row>
    <row r="14" spans="3:87" ht="31.5" customHeight="1" thickBot="1" x14ac:dyDescent="0.3">
      <c r="C14" s="388">
        <v>9</v>
      </c>
      <c r="D14" s="389" t="s">
        <v>444</v>
      </c>
      <c r="E14" s="389" t="s">
        <v>445</v>
      </c>
      <c r="F14" s="663" t="s">
        <v>422</v>
      </c>
      <c r="G14" s="425">
        <v>0.1</v>
      </c>
      <c r="H14" s="159">
        <f>H15*G14</f>
        <v>1100000</v>
      </c>
      <c r="I14" s="159">
        <f>I15*G14</f>
        <v>400000</v>
      </c>
      <c r="J14" s="159">
        <f>J15*G14</f>
        <v>400000</v>
      </c>
      <c r="K14" s="159">
        <f>K15*G14</f>
        <v>150000</v>
      </c>
      <c r="L14" s="159">
        <f>L15*G14</f>
        <v>78890.5</v>
      </c>
      <c r="M14" s="159">
        <f>M15*G14</f>
        <v>80000</v>
      </c>
      <c r="N14" s="159">
        <f>N15*G14</f>
        <v>502143.80000000005</v>
      </c>
      <c r="O14" s="390">
        <f>G14*O15</f>
        <v>301226</v>
      </c>
      <c r="P14" s="426">
        <f>SUM(H14:O14)</f>
        <v>3012260.3</v>
      </c>
      <c r="Q14" s="474">
        <f t="shared" si="2"/>
        <v>0</v>
      </c>
      <c r="R14" s="421">
        <f>$Q$13*H14</f>
        <v>0</v>
      </c>
      <c r="S14" s="422">
        <f>$Q$13*I14</f>
        <v>0</v>
      </c>
      <c r="T14" s="422">
        <f>$Q$13*J14</f>
        <v>0</v>
      </c>
      <c r="U14" s="422">
        <f>$Q$13*K14</f>
        <v>0</v>
      </c>
      <c r="V14" s="422">
        <f>$Q$13*L14</f>
        <v>0</v>
      </c>
      <c r="W14" s="422">
        <f>$Q$13*M14</f>
        <v>0</v>
      </c>
      <c r="X14" s="422">
        <f>$Q$13*N14</f>
        <v>0</v>
      </c>
      <c r="Y14" s="468">
        <f>$Q$13*O14</f>
        <v>0</v>
      </c>
      <c r="Z14" s="680">
        <f t="shared" si="0"/>
        <v>0</v>
      </c>
      <c r="AA14" s="682">
        <f t="shared" si="1"/>
        <v>0</v>
      </c>
      <c r="AB14" s="649">
        <f>IF(payesh!E155=Pardakhti!$F$14,1,IF(payesh!E155="کسر شد",-1,0))</f>
        <v>0</v>
      </c>
      <c r="AC14" s="439">
        <f>IF(payesh!F155=Pardakhti!$F$14,1,IF(payesh!F155="کسر شد",-1,0))</f>
        <v>0</v>
      </c>
      <c r="AD14" s="439">
        <f>IF(payesh!G155=Pardakhti!$F$14,1,IF(payesh!G155="کسر شد",-1,0))</f>
        <v>0</v>
      </c>
      <c r="AE14" s="439">
        <f>IF(payesh!H155=Pardakhti!$F$14,1,IF(payesh!H155="کسر شد",-1,0))</f>
        <v>0</v>
      </c>
      <c r="AF14" s="439">
        <f>IF(payesh!I155=Pardakhti!$F$14,1,IF(payesh!I155="کسر شد",-1,0))</f>
        <v>0</v>
      </c>
      <c r="AG14" s="439">
        <f>IF(payesh!J155=Pardakhti!$F$14,1,IF(payesh!J155="کسر شد",-1,0))</f>
        <v>0</v>
      </c>
      <c r="AH14" s="439">
        <f>IF(payesh!K155=Pardakhti!$F$14,1,IF(payesh!K155="کسر شد",-1,0))</f>
        <v>0</v>
      </c>
      <c r="AI14" s="439">
        <f>IF(payesh!L155=Pardakhti!$F$14,1,IF(payesh!L155="کسر شد",-1,0))</f>
        <v>0</v>
      </c>
      <c r="AJ14" s="439">
        <f>IF(payesh!M155=Pardakhti!$F$14,1,IF(payesh!M155="کسر شد",-1,0))</f>
        <v>0</v>
      </c>
      <c r="AK14" s="439">
        <f>IF(payesh!N155=Pardakhti!$F$14,1,IF(payesh!N155="کسر شد",-1,0))</f>
        <v>0</v>
      </c>
      <c r="AL14" s="439">
        <f>IF(payesh!O155=Pardakhti!$F$14,1,IF(payesh!O155="کسر شد",-1,0))</f>
        <v>0</v>
      </c>
      <c r="AM14" s="439">
        <f>IF(payesh!P155=Pardakhti!$F$14,1,IF(payesh!P155="کسر شد",-1,0))</f>
        <v>0</v>
      </c>
      <c r="AN14" s="439">
        <f>IF(payesh!Q155=Pardakhti!$F$14,1,IF(payesh!Q155="کسر شد",-1,0))</f>
        <v>0</v>
      </c>
      <c r="AO14" s="439">
        <f>IF(payesh!R155=Pardakhti!$F$14,1,IF(payesh!R155="کسر شد",-1,0))</f>
        <v>0</v>
      </c>
      <c r="AP14" s="439">
        <f>IF(payesh!S155=Pardakhti!$F$14,1,IF(payesh!S155="کسر شد",-1,0))</f>
        <v>0</v>
      </c>
      <c r="AQ14" s="439">
        <f>IF(payesh!T155=Pardakhti!$F$14,1,IF(payesh!T155="کسر شد",-1,0))</f>
        <v>0</v>
      </c>
      <c r="AR14" s="439">
        <f>IF(payesh!U155=Pardakhti!$F$14,1,IF(payesh!U155="کسر شد",-1,0))</f>
        <v>0</v>
      </c>
      <c r="AS14" s="439">
        <f>IF(payesh!V155=Pardakhti!$F$14,1,IF(payesh!V155="کسر شد",-1,0))</f>
        <v>0</v>
      </c>
      <c r="AT14" s="439">
        <f>IF(payesh!W155=Pardakhti!$F$14,1,IF(payesh!W155="کسر شد",-1,0))</f>
        <v>0</v>
      </c>
      <c r="AU14" s="439">
        <f>IF(payesh!X155=Pardakhti!$F$14,1,IF(payesh!X155="کسر شد",-1,0))</f>
        <v>0</v>
      </c>
      <c r="AV14" s="439">
        <f>IF(payesh!Y155=Pardakhti!$F$14,1,IF(payesh!Y155="کسر شد",-1,0))</f>
        <v>0</v>
      </c>
      <c r="AW14" s="439">
        <f>IF(payesh!Z155=Pardakhti!$F$14,1,IF(payesh!Z155="کسر شد",-1,0))</f>
        <v>0</v>
      </c>
      <c r="AX14" s="439">
        <f>IF(payesh!AA155=Pardakhti!$F$14,1,IF(payesh!AA155="کسر شد",-1,0))</f>
        <v>0</v>
      </c>
      <c r="AY14" s="439">
        <f>IF(payesh!AB155=Pardakhti!$F$14,1,IF(payesh!AB155="کسر شد",-1,0))</f>
        <v>0</v>
      </c>
      <c r="AZ14" s="439">
        <f>IF(payesh!AC155=Pardakhti!$F$14,1,IF(payesh!AC155="کسر شد",-1,0))</f>
        <v>0</v>
      </c>
      <c r="BA14" s="439">
        <f>IF(payesh!AD155=Pardakhti!$F$14,1,IF(payesh!AD155="کسر شد",-1,0))</f>
        <v>0</v>
      </c>
      <c r="BB14" s="439">
        <f>IF(payesh!AE155=Pardakhti!$F$14,1,IF(payesh!AE155="کسر شد",-1,0))</f>
        <v>0</v>
      </c>
      <c r="BC14" s="439">
        <f>IF(payesh!AF155=Pardakhti!$F$14,1,IF(payesh!AF155="کسر شد",-1,0))</f>
        <v>0</v>
      </c>
      <c r="BD14" s="439">
        <f>IF(payesh!AG155=Pardakhti!$F$14,1,IF(payesh!AG155="کسر شد",-1,0))</f>
        <v>0</v>
      </c>
      <c r="BE14" s="439">
        <f>IF(payesh!AH155=Pardakhti!$F$14,1,IF(payesh!AH155="کسر شد",-1,0))</f>
        <v>0</v>
      </c>
      <c r="BF14" s="439">
        <f>IF(payesh!AI155=Pardakhti!$F$14,1,IF(payesh!AI155="کسر شد",-1,0))</f>
        <v>0</v>
      </c>
      <c r="BG14" s="439">
        <f>IF(payesh!AJ155=Pardakhti!$F$14,1,IF(payesh!AJ155="کسر شد",-1,0))</f>
        <v>0</v>
      </c>
      <c r="BH14" s="439">
        <f>IF(payesh!AK155=Pardakhti!$F$14,1,IF(payesh!AK155="کسر شد",-1,0))</f>
        <v>0</v>
      </c>
      <c r="BI14" s="439">
        <f>IF(payesh!AL155=Pardakhti!$F$14,1,IF(payesh!AL155="کسر شد",-1,0))</f>
        <v>0</v>
      </c>
      <c r="BJ14" s="439">
        <f>IF(payesh!AM155=Pardakhti!$F$14,1,IF(payesh!AM155="کسر شد",-1,0))</f>
        <v>0</v>
      </c>
      <c r="BK14" s="439">
        <f>IF(payesh!AN155=Pardakhti!$F$14,1,IF(payesh!AN155="کسر شد",-1,0))</f>
        <v>0</v>
      </c>
      <c r="BL14" s="439">
        <f>IF(payesh!AO155=Pardakhti!$F$14,1,IF(payesh!AO155="کسر شد",-1,0))</f>
        <v>0</v>
      </c>
      <c r="BM14" s="439">
        <f>IF(payesh!AP155=Pardakhti!$F$14,1,IF(payesh!AP155="کسر شد",-1,0))</f>
        <v>0</v>
      </c>
      <c r="BN14" s="439">
        <f>IF(payesh!AQ155=Pardakhti!$F$14,1,IF(payesh!AQ155="کسر شد",-1,0))</f>
        <v>0</v>
      </c>
      <c r="BO14" s="439">
        <f>IF(payesh!AR155=Pardakhti!$F$14,1,IF(payesh!AR155="کسر شد",-1,0))</f>
        <v>0</v>
      </c>
      <c r="BP14" s="439">
        <f>IF(payesh!AS155=Pardakhti!$F$14,1,IF(payesh!AS155="کسر شد",-1,0))</f>
        <v>0</v>
      </c>
      <c r="BQ14" s="439">
        <f>IF(payesh!AT155=Pardakhti!$F$14,1,IF(payesh!AT155="کسر شد",-1,0))</f>
        <v>0</v>
      </c>
      <c r="BR14" s="439">
        <f>IF(payesh!AU155=Pardakhti!$F$14,1,IF(payesh!AU155="کسر شد",-1,0))</f>
        <v>0</v>
      </c>
      <c r="BS14" s="439">
        <f>IF(payesh!AV155=Pardakhti!$F$14,1,IF(payesh!AV155="کسر شد",-1,0))</f>
        <v>0</v>
      </c>
      <c r="BT14" s="439">
        <f>IF(payesh!AW155=Pardakhti!$F$14,1,IF(payesh!AW155="کسر شد",-1,0))</f>
        <v>0</v>
      </c>
      <c r="BU14" s="439">
        <f>IF(payesh!AX155=Pardakhti!$F$14,1,IF(payesh!AX155="کسر شد",-1,0))</f>
        <v>0</v>
      </c>
      <c r="BV14" s="439">
        <f>IF(payesh!AY155=Pardakhti!$F$14,1,IF(payesh!AY155="کسر شد",-1,0))</f>
        <v>0</v>
      </c>
      <c r="BW14" s="439">
        <f>IF(payesh!AZ155=Pardakhti!$F$14,1,IF(payesh!AZ155="کسر شد",-1,0))</f>
        <v>0</v>
      </c>
      <c r="BX14" s="439">
        <f>IF(payesh!BA155=Pardakhti!$F$14,1,IF(payesh!BA155="کسر شد",-1,0))</f>
        <v>0</v>
      </c>
      <c r="BY14" s="439">
        <f>IF(payesh!BB155=Pardakhti!$F$14,1,IF(payesh!BB155="کسر شد",-1,0))</f>
        <v>0</v>
      </c>
      <c r="BZ14" s="439">
        <f>IF(payesh!BC155=Pardakhti!$F$14,1,IF(payesh!BC155="کسر شد",-1,0))</f>
        <v>0</v>
      </c>
      <c r="CA14" s="439">
        <f>IF(payesh!BD155=Pardakhti!$F$14,1,IF(payesh!BD155="کسر شد",-1,0))</f>
        <v>0</v>
      </c>
      <c r="CB14" s="439">
        <f>IF(payesh!BE155=Pardakhti!$F$14,1,IF(payesh!BE155="کسر شد",-1,0))</f>
        <v>0</v>
      </c>
      <c r="CC14" s="439">
        <f>IF(payesh!BF155=Pardakhti!$F$14,1,IF(payesh!BF155="کسر شد",-1,0))</f>
        <v>0</v>
      </c>
      <c r="CD14" s="439">
        <f>IF(payesh!BG155=Pardakhti!$F$14,1,IF(payesh!BG155="کسر شد",-1,0))</f>
        <v>0</v>
      </c>
      <c r="CE14" s="439">
        <f>IF(payesh!BH155=Pardakhti!$F$14,1,IF(payesh!BH155="کسر شد",-1,0))</f>
        <v>0</v>
      </c>
      <c r="CF14" s="439">
        <f>IF(payesh!BI155=Pardakhti!$F$14,1,IF(payesh!BI155="کسر شد",-1,0))</f>
        <v>0</v>
      </c>
      <c r="CG14" s="439">
        <f>IF(payesh!BJ155=Pardakhti!$F$14,1,IF(payesh!BJ155="کسر شد",-1,0))</f>
        <v>0</v>
      </c>
      <c r="CH14" s="439">
        <f>IF(payesh!BK155=Pardakhti!$F$14,1,IF(payesh!BK155="کسر شد",-1,0))</f>
        <v>0</v>
      </c>
      <c r="CI14" s="452">
        <f>IF(payesh!BL155=Pardakhti!$F$14,1,IF(payesh!BL155="کسر شد",-1,0))</f>
        <v>0</v>
      </c>
    </row>
    <row r="15" spans="3:87" ht="39" customHeight="1" thickBot="1" x14ac:dyDescent="0.3">
      <c r="C15" s="652" t="s">
        <v>90</v>
      </c>
      <c r="D15" s="653"/>
      <c r="E15" s="653"/>
      <c r="F15" s="654"/>
      <c r="G15" s="655">
        <f>SUM(G6:G14)</f>
        <v>1</v>
      </c>
      <c r="H15" s="656">
        <v>11000000</v>
      </c>
      <c r="I15" s="656">
        <v>4000000</v>
      </c>
      <c r="J15" s="656">
        <v>4000000</v>
      </c>
      <c r="K15" s="656">
        <v>1500000</v>
      </c>
      <c r="L15" s="656">
        <v>788905</v>
      </c>
      <c r="M15" s="656">
        <v>800000</v>
      </c>
      <c r="N15" s="656">
        <f>5476095-454657</f>
        <v>5021438</v>
      </c>
      <c r="O15" s="656">
        <f>3285000-272740</f>
        <v>3012260</v>
      </c>
      <c r="P15" s="657">
        <f t="shared" ref="P15:AA15" si="3">SUM(P6:P14)</f>
        <v>30122603</v>
      </c>
      <c r="Q15" s="658">
        <f t="shared" si="3"/>
        <v>0</v>
      </c>
      <c r="R15" s="659">
        <f t="shared" si="3"/>
        <v>0</v>
      </c>
      <c r="S15" s="660">
        <f t="shared" si="3"/>
        <v>0</v>
      </c>
      <c r="T15" s="660">
        <f t="shared" si="3"/>
        <v>0</v>
      </c>
      <c r="U15" s="660">
        <f t="shared" si="3"/>
        <v>0</v>
      </c>
      <c r="V15" s="660">
        <f t="shared" si="3"/>
        <v>0</v>
      </c>
      <c r="W15" s="661">
        <f t="shared" si="3"/>
        <v>0</v>
      </c>
      <c r="X15" s="661">
        <f t="shared" si="3"/>
        <v>0</v>
      </c>
      <c r="Y15" s="661">
        <f t="shared" si="3"/>
        <v>0</v>
      </c>
      <c r="Z15" s="681">
        <f>SUM(Z6:Z14)</f>
        <v>0</v>
      </c>
      <c r="AA15" s="683">
        <f t="shared" si="3"/>
        <v>0</v>
      </c>
    </row>
    <row r="18" spans="14:16" x14ac:dyDescent="0.25">
      <c r="P18" s="153"/>
    </row>
    <row r="19" spans="14:16" x14ac:dyDescent="0.25">
      <c r="P19" s="153"/>
    </row>
    <row r="20" spans="14:16" x14ac:dyDescent="0.25">
      <c r="P20" s="153"/>
    </row>
    <row r="21" spans="14:16" x14ac:dyDescent="0.25">
      <c r="P21" s="153"/>
    </row>
    <row r="22" spans="14:16" x14ac:dyDescent="0.25">
      <c r="P22" s="153"/>
    </row>
    <row r="23" spans="14:16" x14ac:dyDescent="0.25">
      <c r="P23" s="153"/>
    </row>
    <row r="24" spans="14:16" x14ac:dyDescent="0.25">
      <c r="P24" s="153"/>
    </row>
    <row r="25" spans="14:16" x14ac:dyDescent="0.25">
      <c r="N25" s="153"/>
      <c r="P25" s="153"/>
    </row>
    <row r="26" spans="14:16" x14ac:dyDescent="0.25">
      <c r="N26" s="153"/>
      <c r="P26" s="153"/>
    </row>
    <row r="27" spans="14:16" x14ac:dyDescent="0.25">
      <c r="N27" s="153"/>
      <c r="P27" s="153"/>
    </row>
    <row r="28" spans="14:16" x14ac:dyDescent="0.25">
      <c r="P28" s="153"/>
    </row>
  </sheetData>
  <mergeCells count="5">
    <mergeCell ref="C15:F15"/>
    <mergeCell ref="Q3:AA4"/>
    <mergeCell ref="C2:AA2"/>
    <mergeCell ref="C3:P3"/>
    <mergeCell ref="C4:P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19"/>
  <sheetViews>
    <sheetView rightToLeft="1" zoomScale="70" zoomScaleNormal="70" workbookViewId="0">
      <selection activeCell="BO18" sqref="BO18"/>
    </sheetView>
  </sheetViews>
  <sheetFormatPr defaultColWidth="9.140625" defaultRowHeight="17.25" x14ac:dyDescent="0.4"/>
  <cols>
    <col min="1" max="1" width="1.28515625" style="370" customWidth="1"/>
    <col min="2" max="2" width="2.42578125" style="370" customWidth="1"/>
    <col min="3" max="3" width="21.42578125" style="381" customWidth="1"/>
    <col min="4" max="12" width="2.28515625" style="78" customWidth="1"/>
    <col min="13" max="16" width="2.7109375" style="78" customWidth="1"/>
    <col min="17" max="17" width="2.85546875" style="78" customWidth="1"/>
    <col min="18" max="18" width="2.5703125" style="78" customWidth="1"/>
    <col min="19" max="19" width="2.85546875" style="78" customWidth="1"/>
    <col min="20" max="20" width="3.140625" style="78" customWidth="1"/>
    <col min="21" max="21" width="2.85546875" style="78" customWidth="1"/>
    <col min="22" max="27" width="2.7109375" style="78" customWidth="1"/>
    <col min="28" max="28" width="2.5703125" style="78" customWidth="1"/>
    <col min="29" max="29" width="2.7109375" style="78" customWidth="1"/>
    <col min="30" max="31" width="2.85546875" style="78" customWidth="1"/>
    <col min="32" max="32" width="2.7109375" style="78" customWidth="1"/>
    <col min="33" max="33" width="2.5703125" style="78" customWidth="1"/>
    <col min="34" max="34" width="3.42578125" style="370" customWidth="1"/>
    <col min="35" max="38" width="4.140625" style="370" bestFit="1" customWidth="1"/>
    <col min="39" max="39" width="4.140625" style="382" bestFit="1" customWidth="1"/>
    <col min="40" max="63" width="4.140625" style="370" bestFit="1" customWidth="1"/>
    <col min="64" max="64" width="9.140625" style="370"/>
    <col min="65" max="65" width="13.85546875" style="370" customWidth="1"/>
    <col min="66" max="66" width="11.28515625" style="370" customWidth="1"/>
    <col min="67" max="68" width="9.140625" style="370"/>
    <col min="69" max="69" width="12.42578125" style="370" customWidth="1"/>
    <col min="70" max="70" width="10.42578125" style="370" customWidth="1"/>
    <col min="71" max="71" width="11" style="370" customWidth="1"/>
    <col min="72" max="73" width="9.140625" style="370"/>
    <col min="74" max="74" width="16.7109375" style="370" customWidth="1"/>
    <col min="75" max="16384" width="9.140625" style="370"/>
  </cols>
  <sheetData>
    <row r="1" spans="1:74" ht="7.5" customHeight="1" thickBot="1" x14ac:dyDescent="0.45">
      <c r="B1" s="365"/>
      <c r="C1" s="366"/>
      <c r="D1" s="367"/>
      <c r="E1" s="367"/>
      <c r="F1" s="367"/>
      <c r="G1" s="367"/>
      <c r="H1" s="367"/>
      <c r="I1" s="367"/>
      <c r="J1" s="367"/>
      <c r="K1" s="367"/>
      <c r="L1" s="367"/>
      <c r="M1" s="367"/>
      <c r="N1" s="367"/>
      <c r="O1" s="367"/>
      <c r="P1" s="367"/>
      <c r="Q1" s="367"/>
      <c r="R1" s="367"/>
      <c r="S1" s="367"/>
      <c r="T1" s="368"/>
      <c r="U1" s="368"/>
      <c r="V1" s="368"/>
      <c r="W1" s="368"/>
      <c r="X1" s="367"/>
      <c r="Y1" s="367"/>
      <c r="Z1" s="367"/>
      <c r="AA1" s="367"/>
      <c r="AB1" s="367"/>
      <c r="AC1" s="367"/>
      <c r="AD1" s="368"/>
      <c r="AE1" s="368"/>
      <c r="AF1" s="368"/>
      <c r="AG1" s="368"/>
      <c r="AH1" s="365"/>
      <c r="AI1" s="365"/>
      <c r="AJ1" s="365"/>
      <c r="AK1" s="365"/>
      <c r="AL1" s="365"/>
      <c r="AM1" s="369"/>
    </row>
    <row r="2" spans="1:74" ht="18" customHeight="1" thickBot="1" x14ac:dyDescent="0.55000000000000004">
      <c r="A2" s="617" t="s">
        <v>419</v>
      </c>
      <c r="B2" s="618"/>
      <c r="C2" s="618"/>
      <c r="D2" s="618"/>
      <c r="E2" s="618"/>
      <c r="F2" s="618"/>
      <c r="G2" s="618"/>
      <c r="H2" s="618"/>
      <c r="I2" s="618"/>
      <c r="J2" s="618"/>
      <c r="K2" s="618"/>
      <c r="L2" s="618"/>
      <c r="M2" s="618"/>
      <c r="N2" s="618"/>
      <c r="O2" s="618"/>
      <c r="P2" s="618"/>
      <c r="Q2" s="618"/>
      <c r="R2" s="618"/>
      <c r="S2" s="618"/>
      <c r="T2" s="618"/>
      <c r="U2" s="618"/>
      <c r="V2" s="618"/>
      <c r="W2" s="618"/>
      <c r="X2" s="618"/>
      <c r="Y2" s="618"/>
      <c r="Z2" s="618"/>
      <c r="AA2" s="618"/>
      <c r="AB2" s="618"/>
      <c r="AC2" s="618"/>
      <c r="AD2" s="618"/>
      <c r="AE2" s="618"/>
      <c r="AF2" s="618"/>
      <c r="AG2" s="618"/>
      <c r="AH2" s="618"/>
      <c r="AI2" s="618"/>
      <c r="AJ2" s="618"/>
      <c r="AK2" s="618"/>
      <c r="AL2" s="618"/>
      <c r="AM2" s="618"/>
      <c r="AN2" s="618"/>
      <c r="AO2" s="618"/>
      <c r="AP2" s="618"/>
      <c r="AQ2" s="618"/>
      <c r="AR2" s="618"/>
      <c r="AS2" s="618"/>
      <c r="AT2" s="618"/>
      <c r="AU2" s="618"/>
      <c r="AV2" s="618"/>
      <c r="AW2" s="618"/>
      <c r="AX2" s="618"/>
      <c r="AY2" s="618"/>
      <c r="AZ2" s="618"/>
      <c r="BA2" s="618"/>
      <c r="BB2" s="618"/>
      <c r="BC2" s="618"/>
      <c r="BD2" s="618"/>
      <c r="BE2" s="618"/>
      <c r="BF2" s="618"/>
      <c r="BG2" s="618"/>
      <c r="BH2" s="618"/>
      <c r="BI2" s="618"/>
      <c r="BJ2" s="618"/>
      <c r="BK2" s="619"/>
    </row>
    <row r="3" spans="1:74" ht="19.5" thickBot="1" x14ac:dyDescent="0.45">
      <c r="B3" s="620" t="s">
        <v>257</v>
      </c>
      <c r="C3" s="622" t="s">
        <v>258</v>
      </c>
      <c r="D3" s="453">
        <f>payesh!E7</f>
        <v>1</v>
      </c>
      <c r="E3" s="454">
        <f>payesh!F7</f>
        <v>2</v>
      </c>
      <c r="F3" s="454">
        <f>payesh!G7</f>
        <v>3</v>
      </c>
      <c r="G3" s="454">
        <f>payesh!H7</f>
        <v>4</v>
      </c>
      <c r="H3" s="454">
        <f>payesh!I7</f>
        <v>5</v>
      </c>
      <c r="I3" s="454">
        <f>payesh!J7</f>
        <v>6</v>
      </c>
      <c r="J3" s="454">
        <f>payesh!K7</f>
        <v>7</v>
      </c>
      <c r="K3" s="454">
        <f>payesh!L7</f>
        <v>8</v>
      </c>
      <c r="L3" s="454">
        <f>payesh!M7</f>
        <v>9</v>
      </c>
      <c r="M3" s="454">
        <f>payesh!N7</f>
        <v>10</v>
      </c>
      <c r="N3" s="454">
        <f>payesh!O7</f>
        <v>11</v>
      </c>
      <c r="O3" s="454">
        <f>payesh!P7</f>
        <v>12</v>
      </c>
      <c r="P3" s="454">
        <f>payesh!Q7</f>
        <v>13</v>
      </c>
      <c r="Q3" s="454">
        <f>payesh!R7</f>
        <v>14</v>
      </c>
      <c r="R3" s="454">
        <f>payesh!S7</f>
        <v>15</v>
      </c>
      <c r="S3" s="454">
        <f>payesh!T7</f>
        <v>16</v>
      </c>
      <c r="T3" s="454">
        <f>payesh!U7</f>
        <v>17</v>
      </c>
      <c r="U3" s="454">
        <f>payesh!V7</f>
        <v>18</v>
      </c>
      <c r="V3" s="454">
        <f>payesh!W7</f>
        <v>19</v>
      </c>
      <c r="W3" s="454">
        <f>payesh!X7</f>
        <v>20</v>
      </c>
      <c r="X3" s="454">
        <f>payesh!Y7</f>
        <v>21</v>
      </c>
      <c r="Y3" s="454">
        <f>payesh!Z7</f>
        <v>22</v>
      </c>
      <c r="Z3" s="454">
        <f>payesh!AA7</f>
        <v>23</v>
      </c>
      <c r="AA3" s="454">
        <f>payesh!AB7</f>
        <v>24</v>
      </c>
      <c r="AB3" s="454">
        <f>payesh!AC7</f>
        <v>25</v>
      </c>
      <c r="AC3" s="454">
        <f>payesh!AD7</f>
        <v>26</v>
      </c>
      <c r="AD3" s="454">
        <f>payesh!AE7</f>
        <v>27</v>
      </c>
      <c r="AE3" s="454">
        <f>payesh!AF7</f>
        <v>28</v>
      </c>
      <c r="AF3" s="453">
        <f>payesh!AG7</f>
        <v>29</v>
      </c>
      <c r="AG3" s="454">
        <f>payesh!AH7</f>
        <v>30</v>
      </c>
      <c r="AH3" s="454">
        <f>payesh!AI7</f>
        <v>31</v>
      </c>
      <c r="AI3" s="454">
        <f>payesh!AJ7</f>
        <v>32</v>
      </c>
      <c r="AJ3" s="454">
        <f>payesh!AK7</f>
        <v>33</v>
      </c>
      <c r="AK3" s="454">
        <f>payesh!AL7</f>
        <v>34</v>
      </c>
      <c r="AL3" s="454">
        <f>payesh!AM7</f>
        <v>35</v>
      </c>
      <c r="AM3" s="454">
        <f>payesh!AN7</f>
        <v>36</v>
      </c>
      <c r="AN3" s="454">
        <f>payesh!AO7</f>
        <v>37</v>
      </c>
      <c r="AO3" s="454">
        <f>payesh!AP7</f>
        <v>38</v>
      </c>
      <c r="AP3" s="454">
        <f>payesh!AQ7</f>
        <v>39</v>
      </c>
      <c r="AQ3" s="454">
        <f>payesh!AR7</f>
        <v>40</v>
      </c>
      <c r="AR3" s="454">
        <f>payesh!AS7</f>
        <v>41</v>
      </c>
      <c r="AS3" s="454">
        <f>payesh!AT7</f>
        <v>42</v>
      </c>
      <c r="AT3" s="454">
        <f>payesh!AU7</f>
        <v>43</v>
      </c>
      <c r="AU3" s="454">
        <f>payesh!AV7</f>
        <v>44</v>
      </c>
      <c r="AV3" s="454">
        <f>payesh!AW7</f>
        <v>45</v>
      </c>
      <c r="AW3" s="454">
        <f>payesh!AX7</f>
        <v>46</v>
      </c>
      <c r="AX3" s="454">
        <f>payesh!AY7</f>
        <v>47</v>
      </c>
      <c r="AY3" s="454">
        <f>payesh!AZ7</f>
        <v>48</v>
      </c>
      <c r="AZ3" s="454">
        <f>payesh!BA7</f>
        <v>49</v>
      </c>
      <c r="BA3" s="454">
        <f>payesh!BB7</f>
        <v>50</v>
      </c>
      <c r="BB3" s="454">
        <f>payesh!BC7</f>
        <v>51</v>
      </c>
      <c r="BC3" s="454">
        <f>payesh!BD7</f>
        <v>52</v>
      </c>
      <c r="BD3" s="454">
        <f>payesh!BE7</f>
        <v>53</v>
      </c>
      <c r="BE3" s="454">
        <f>payesh!BF7</f>
        <v>54</v>
      </c>
      <c r="BF3" s="454">
        <f>payesh!BG7</f>
        <v>55</v>
      </c>
      <c r="BG3" s="454">
        <f>payesh!BH7</f>
        <v>56</v>
      </c>
      <c r="BH3" s="453">
        <f>payesh!BI7</f>
        <v>57</v>
      </c>
      <c r="BI3" s="454">
        <f>payesh!BJ7</f>
        <v>58</v>
      </c>
      <c r="BJ3" s="454">
        <f>payesh!BK7</f>
        <v>59</v>
      </c>
      <c r="BK3" s="454">
        <f>payesh!BL7</f>
        <v>60</v>
      </c>
      <c r="BL3" s="604" t="s">
        <v>418</v>
      </c>
      <c r="BM3" s="605"/>
      <c r="BN3" s="605"/>
      <c r="BO3" s="605"/>
      <c r="BP3" s="605"/>
      <c r="BQ3" s="605"/>
      <c r="BR3" s="605"/>
      <c r="BS3" s="605"/>
      <c r="BT3" s="605"/>
      <c r="BU3" s="605"/>
      <c r="BV3" s="606"/>
    </row>
    <row r="4" spans="1:74" ht="34.5" customHeight="1" x14ac:dyDescent="0.4">
      <c r="B4" s="620"/>
      <c r="C4" s="622"/>
      <c r="D4" s="383">
        <f>payesh!E5</f>
        <v>0</v>
      </c>
      <c r="E4" s="384">
        <f>payesh!F5</f>
        <v>0</v>
      </c>
      <c r="F4" s="384">
        <f>payesh!G5</f>
        <v>0</v>
      </c>
      <c r="G4" s="384">
        <f>payesh!H5</f>
        <v>0</v>
      </c>
      <c r="H4" s="384">
        <f>payesh!I5</f>
        <v>0</v>
      </c>
      <c r="I4" s="384">
        <f>payesh!J5</f>
        <v>0</v>
      </c>
      <c r="J4" s="384">
        <f>payesh!K5</f>
        <v>0</v>
      </c>
      <c r="K4" s="384">
        <f>payesh!L5</f>
        <v>0</v>
      </c>
      <c r="L4" s="384">
        <f>payesh!M5</f>
        <v>0</v>
      </c>
      <c r="M4" s="384">
        <f>payesh!N5</f>
        <v>0</v>
      </c>
      <c r="N4" s="384">
        <f>payesh!O5</f>
        <v>0</v>
      </c>
      <c r="O4" s="384">
        <f>payesh!P5</f>
        <v>0</v>
      </c>
      <c r="P4" s="384">
        <f>payesh!Q5</f>
        <v>0</v>
      </c>
      <c r="Q4" s="384">
        <f>payesh!R5</f>
        <v>0</v>
      </c>
      <c r="R4" s="384">
        <f>payesh!S5</f>
        <v>0</v>
      </c>
      <c r="S4" s="384">
        <f>payesh!T5</f>
        <v>0</v>
      </c>
      <c r="T4" s="384">
        <f>payesh!U5</f>
        <v>0</v>
      </c>
      <c r="U4" s="384">
        <f>payesh!V5</f>
        <v>0</v>
      </c>
      <c r="V4" s="384">
        <f>payesh!W5</f>
        <v>0</v>
      </c>
      <c r="W4" s="384">
        <f>payesh!X5</f>
        <v>0</v>
      </c>
      <c r="X4" s="384">
        <f>payesh!Y5</f>
        <v>0</v>
      </c>
      <c r="Y4" s="384">
        <f>payesh!Z5</f>
        <v>0</v>
      </c>
      <c r="Z4" s="384">
        <f>payesh!AA5</f>
        <v>0</v>
      </c>
      <c r="AA4" s="384">
        <f>payesh!AB5</f>
        <v>0</v>
      </c>
      <c r="AB4" s="384">
        <f>payesh!AC5</f>
        <v>0</v>
      </c>
      <c r="AC4" s="384">
        <f>payesh!AD5</f>
        <v>0</v>
      </c>
      <c r="AD4" s="384">
        <f>payesh!AE5</f>
        <v>0</v>
      </c>
      <c r="AE4" s="384">
        <f>payesh!AF5</f>
        <v>0</v>
      </c>
      <c r="AF4" s="384">
        <f>payesh!AG5</f>
        <v>0</v>
      </c>
      <c r="AG4" s="384">
        <f>payesh!AH5</f>
        <v>0</v>
      </c>
      <c r="AH4" s="384">
        <f>payesh!AI5</f>
        <v>0</v>
      </c>
      <c r="AI4" s="384">
        <f>payesh!AJ5</f>
        <v>0</v>
      </c>
      <c r="AJ4" s="384">
        <f>payesh!AK5</f>
        <v>0</v>
      </c>
      <c r="AK4" s="384">
        <f>payesh!AL5</f>
        <v>0</v>
      </c>
      <c r="AL4" s="384">
        <f>payesh!AM5</f>
        <v>0</v>
      </c>
      <c r="AM4" s="384">
        <f>payesh!AN5</f>
        <v>0</v>
      </c>
      <c r="AN4" s="384">
        <f>payesh!AO5</f>
        <v>0</v>
      </c>
      <c r="AO4" s="384">
        <f>payesh!AP5</f>
        <v>0</v>
      </c>
      <c r="AP4" s="384">
        <f>payesh!AQ5</f>
        <v>0</v>
      </c>
      <c r="AQ4" s="384">
        <f>payesh!AR5</f>
        <v>0</v>
      </c>
      <c r="AR4" s="384">
        <f>payesh!AS5</f>
        <v>0</v>
      </c>
      <c r="AS4" s="384">
        <f>payesh!AT5</f>
        <v>0</v>
      </c>
      <c r="AT4" s="384">
        <f>payesh!AU5</f>
        <v>0</v>
      </c>
      <c r="AU4" s="384">
        <f>payesh!AV5</f>
        <v>0</v>
      </c>
      <c r="AV4" s="384">
        <f>payesh!AW5</f>
        <v>0</v>
      </c>
      <c r="AW4" s="384">
        <f>payesh!AX5</f>
        <v>0</v>
      </c>
      <c r="AX4" s="384">
        <f>payesh!AY5</f>
        <v>0</v>
      </c>
      <c r="AY4" s="384">
        <f>payesh!AZ5</f>
        <v>0</v>
      </c>
      <c r="AZ4" s="384">
        <f>payesh!BA5</f>
        <v>0</v>
      </c>
      <c r="BA4" s="384">
        <f>payesh!BB5</f>
        <v>0</v>
      </c>
      <c r="BB4" s="384">
        <f>payesh!BC5</f>
        <v>0</v>
      </c>
      <c r="BC4" s="384">
        <f>payesh!BD5</f>
        <v>0</v>
      </c>
      <c r="BD4" s="384">
        <f>payesh!BE5</f>
        <v>0</v>
      </c>
      <c r="BE4" s="384">
        <f>payesh!BF5</f>
        <v>0</v>
      </c>
      <c r="BF4" s="384">
        <f>payesh!BG5</f>
        <v>0</v>
      </c>
      <c r="BG4" s="384">
        <f>payesh!BH5</f>
        <v>0</v>
      </c>
      <c r="BH4" s="384">
        <f>payesh!BI5</f>
        <v>0</v>
      </c>
      <c r="BI4" s="384">
        <f>payesh!BJ5</f>
        <v>0</v>
      </c>
      <c r="BJ4" s="384">
        <f>payesh!BK5</f>
        <v>0</v>
      </c>
      <c r="BK4" s="459">
        <f>payesh!BL5</f>
        <v>0</v>
      </c>
      <c r="BL4" s="613" t="s">
        <v>413</v>
      </c>
      <c r="BM4" s="615" t="s">
        <v>260</v>
      </c>
      <c r="BN4" s="611" t="s">
        <v>423</v>
      </c>
      <c r="BO4" s="611" t="s">
        <v>424</v>
      </c>
      <c r="BP4" s="611" t="s">
        <v>425</v>
      </c>
      <c r="BQ4" s="611" t="s">
        <v>426</v>
      </c>
      <c r="BR4" s="607" t="s">
        <v>428</v>
      </c>
      <c r="BS4" s="607" t="s">
        <v>448</v>
      </c>
      <c r="BT4" s="607" t="s">
        <v>427</v>
      </c>
      <c r="BU4" s="607" t="s">
        <v>447</v>
      </c>
      <c r="BV4" s="609" t="s">
        <v>261</v>
      </c>
    </row>
    <row r="5" spans="1:74" ht="63" customHeight="1" thickBot="1" x14ac:dyDescent="0.45">
      <c r="B5" s="621"/>
      <c r="C5" s="623"/>
      <c r="D5" s="465">
        <f>payesh!E6</f>
        <v>0</v>
      </c>
      <c r="E5" s="466">
        <f>payesh!F6</f>
        <v>0</v>
      </c>
      <c r="F5" s="466">
        <f>payesh!G6</f>
        <v>0</v>
      </c>
      <c r="G5" s="466">
        <f>payesh!H6</f>
        <v>0</v>
      </c>
      <c r="H5" s="466">
        <f>payesh!I6</f>
        <v>0</v>
      </c>
      <c r="I5" s="466">
        <f>payesh!J6</f>
        <v>0</v>
      </c>
      <c r="J5" s="466">
        <f>payesh!K6</f>
        <v>0</v>
      </c>
      <c r="K5" s="466">
        <f>payesh!L6</f>
        <v>0</v>
      </c>
      <c r="L5" s="466">
        <f>payesh!M6</f>
        <v>0</v>
      </c>
      <c r="M5" s="466">
        <f>payesh!N6</f>
        <v>0</v>
      </c>
      <c r="N5" s="466">
        <f>payesh!O6</f>
        <v>0</v>
      </c>
      <c r="O5" s="466">
        <f>payesh!P6</f>
        <v>0</v>
      </c>
      <c r="P5" s="466">
        <f>payesh!Q6</f>
        <v>0</v>
      </c>
      <c r="Q5" s="466">
        <f>payesh!R6</f>
        <v>0</v>
      </c>
      <c r="R5" s="466">
        <f>payesh!S6</f>
        <v>0</v>
      </c>
      <c r="S5" s="466">
        <f>payesh!T6</f>
        <v>0</v>
      </c>
      <c r="T5" s="466">
        <f>payesh!U6</f>
        <v>0</v>
      </c>
      <c r="U5" s="466">
        <f>payesh!V6</f>
        <v>0</v>
      </c>
      <c r="V5" s="466">
        <f>payesh!W6</f>
        <v>0</v>
      </c>
      <c r="W5" s="466">
        <f>payesh!X6</f>
        <v>0</v>
      </c>
      <c r="X5" s="466">
        <f>payesh!Y6</f>
        <v>0</v>
      </c>
      <c r="Y5" s="466">
        <f>payesh!Z6</f>
        <v>0</v>
      </c>
      <c r="Z5" s="466">
        <f>payesh!AA6</f>
        <v>0</v>
      </c>
      <c r="AA5" s="466">
        <f>payesh!AB6</f>
        <v>0</v>
      </c>
      <c r="AB5" s="466">
        <f>payesh!AC6</f>
        <v>0</v>
      </c>
      <c r="AC5" s="466">
        <f>payesh!AD6</f>
        <v>0</v>
      </c>
      <c r="AD5" s="466">
        <f>payesh!AE6</f>
        <v>0</v>
      </c>
      <c r="AE5" s="466">
        <f>payesh!AF6</f>
        <v>0</v>
      </c>
      <c r="AF5" s="466">
        <f>payesh!AG6</f>
        <v>0</v>
      </c>
      <c r="AG5" s="466">
        <f>payesh!AH6</f>
        <v>0</v>
      </c>
      <c r="AH5" s="466">
        <f>payesh!AI6</f>
        <v>0</v>
      </c>
      <c r="AI5" s="466">
        <f>payesh!AJ6</f>
        <v>0</v>
      </c>
      <c r="AJ5" s="466">
        <f>payesh!AK6</f>
        <v>0</v>
      </c>
      <c r="AK5" s="466">
        <f>payesh!AL6</f>
        <v>0</v>
      </c>
      <c r="AL5" s="466">
        <f>payesh!AM6</f>
        <v>0</v>
      </c>
      <c r="AM5" s="466">
        <f>payesh!AN6</f>
        <v>0</v>
      </c>
      <c r="AN5" s="466">
        <f>payesh!AO6</f>
        <v>0</v>
      </c>
      <c r="AO5" s="466">
        <f>payesh!AP6</f>
        <v>0</v>
      </c>
      <c r="AP5" s="466">
        <f>payesh!AQ6</f>
        <v>0</v>
      </c>
      <c r="AQ5" s="466">
        <f>payesh!AR6</f>
        <v>0</v>
      </c>
      <c r="AR5" s="466">
        <f>payesh!AS6</f>
        <v>0</v>
      </c>
      <c r="AS5" s="466">
        <f>payesh!AT6</f>
        <v>0</v>
      </c>
      <c r="AT5" s="466">
        <f>payesh!AU6</f>
        <v>0</v>
      </c>
      <c r="AU5" s="466">
        <f>payesh!AV6</f>
        <v>0</v>
      </c>
      <c r="AV5" s="466">
        <f>payesh!AW6</f>
        <v>0</v>
      </c>
      <c r="AW5" s="466">
        <f>payesh!AX6</f>
        <v>0</v>
      </c>
      <c r="AX5" s="466">
        <f>payesh!AY6</f>
        <v>0</v>
      </c>
      <c r="AY5" s="466">
        <f>payesh!AZ6</f>
        <v>0</v>
      </c>
      <c r="AZ5" s="466">
        <f>payesh!BA6</f>
        <v>0</v>
      </c>
      <c r="BA5" s="466">
        <f>payesh!BB6</f>
        <v>0</v>
      </c>
      <c r="BB5" s="466">
        <f>payesh!BC6</f>
        <v>0</v>
      </c>
      <c r="BC5" s="466">
        <f>payesh!BD6</f>
        <v>0</v>
      </c>
      <c r="BD5" s="466">
        <f>payesh!BE6</f>
        <v>0</v>
      </c>
      <c r="BE5" s="466">
        <f>payesh!BF6</f>
        <v>0</v>
      </c>
      <c r="BF5" s="466">
        <f>payesh!BG6</f>
        <v>0</v>
      </c>
      <c r="BG5" s="466">
        <f>payesh!BH6</f>
        <v>0</v>
      </c>
      <c r="BH5" s="466">
        <f>payesh!BI6</f>
        <v>0</v>
      </c>
      <c r="BI5" s="466">
        <f>payesh!BJ6</f>
        <v>0</v>
      </c>
      <c r="BJ5" s="466">
        <f>payesh!BK6</f>
        <v>0</v>
      </c>
      <c r="BK5" s="467">
        <f>payesh!BL6</f>
        <v>0</v>
      </c>
      <c r="BL5" s="614"/>
      <c r="BM5" s="616"/>
      <c r="BN5" s="612"/>
      <c r="BO5" s="612"/>
      <c r="BP5" s="612"/>
      <c r="BQ5" s="612"/>
      <c r="BR5" s="608"/>
      <c r="BS5" s="608"/>
      <c r="BT5" s="608"/>
      <c r="BU5" s="608"/>
      <c r="BV5" s="610"/>
    </row>
    <row r="6" spans="1:74" ht="30.75" customHeight="1" x14ac:dyDescent="0.4">
      <c r="B6" s="371">
        <v>1</v>
      </c>
      <c r="C6" s="372" t="s">
        <v>429</v>
      </c>
      <c r="D6" s="462">
        <f>payesh!E147</f>
        <v>0</v>
      </c>
      <c r="E6" s="463">
        <f>payesh!F147</f>
        <v>0</v>
      </c>
      <c r="F6" s="463">
        <f>payesh!G147</f>
        <v>0</v>
      </c>
      <c r="G6" s="463">
        <f>payesh!H147</f>
        <v>0</v>
      </c>
      <c r="H6" s="463">
        <f>payesh!I147</f>
        <v>0</v>
      </c>
      <c r="I6" s="463">
        <f>payesh!J147</f>
        <v>0</v>
      </c>
      <c r="J6" s="463">
        <f>payesh!K147</f>
        <v>0</v>
      </c>
      <c r="K6" s="463">
        <f>payesh!L147</f>
        <v>0</v>
      </c>
      <c r="L6" s="463">
        <f>payesh!M147</f>
        <v>0</v>
      </c>
      <c r="M6" s="463">
        <f>payesh!N147</f>
        <v>0</v>
      </c>
      <c r="N6" s="463">
        <f>payesh!O147</f>
        <v>0</v>
      </c>
      <c r="O6" s="463">
        <f>payesh!P147</f>
        <v>0</v>
      </c>
      <c r="P6" s="463">
        <f>payesh!Q147</f>
        <v>0</v>
      </c>
      <c r="Q6" s="463">
        <f>payesh!R147</f>
        <v>0</v>
      </c>
      <c r="R6" s="463">
        <f>payesh!S147</f>
        <v>0</v>
      </c>
      <c r="S6" s="463">
        <f>payesh!T147</f>
        <v>0</v>
      </c>
      <c r="T6" s="463">
        <f>payesh!U147</f>
        <v>0</v>
      </c>
      <c r="U6" s="463">
        <f>payesh!V147</f>
        <v>0</v>
      </c>
      <c r="V6" s="463">
        <f>payesh!W147</f>
        <v>0</v>
      </c>
      <c r="W6" s="463">
        <f>payesh!X147</f>
        <v>0</v>
      </c>
      <c r="X6" s="463">
        <f>payesh!Y147</f>
        <v>0</v>
      </c>
      <c r="Y6" s="463">
        <f>payesh!Z147</f>
        <v>0</v>
      </c>
      <c r="Z6" s="463">
        <f>payesh!AA147</f>
        <v>0</v>
      </c>
      <c r="AA6" s="463">
        <f>payesh!AB147</f>
        <v>0</v>
      </c>
      <c r="AB6" s="463">
        <f>payesh!AC147</f>
        <v>0</v>
      </c>
      <c r="AC6" s="463">
        <f>payesh!AD147</f>
        <v>0</v>
      </c>
      <c r="AD6" s="463">
        <f>payesh!AE147</f>
        <v>0</v>
      </c>
      <c r="AE6" s="463">
        <f>payesh!AF147</f>
        <v>0</v>
      </c>
      <c r="AF6" s="463">
        <f>payesh!AG147</f>
        <v>0</v>
      </c>
      <c r="AG6" s="463">
        <f>payesh!AH147</f>
        <v>0</v>
      </c>
      <c r="AH6" s="463">
        <f>payesh!AI147</f>
        <v>0</v>
      </c>
      <c r="AI6" s="463">
        <f>payesh!AJ147</f>
        <v>0</v>
      </c>
      <c r="AJ6" s="463">
        <f>payesh!AK147</f>
        <v>0</v>
      </c>
      <c r="AK6" s="463">
        <f>payesh!AL147</f>
        <v>0</v>
      </c>
      <c r="AL6" s="463">
        <f>payesh!AM147</f>
        <v>0</v>
      </c>
      <c r="AM6" s="463">
        <f>payesh!AN147</f>
        <v>0</v>
      </c>
      <c r="AN6" s="463">
        <f>payesh!AO147</f>
        <v>0</v>
      </c>
      <c r="AO6" s="463">
        <f>payesh!AP147</f>
        <v>0</v>
      </c>
      <c r="AP6" s="463">
        <f>payesh!AQ147</f>
        <v>0</v>
      </c>
      <c r="AQ6" s="463">
        <f>payesh!AR147</f>
        <v>0</v>
      </c>
      <c r="AR6" s="463">
        <f>payesh!AS147</f>
        <v>0</v>
      </c>
      <c r="AS6" s="463">
        <f>payesh!AT147</f>
        <v>0</v>
      </c>
      <c r="AT6" s="463">
        <f>payesh!AU147</f>
        <v>0</v>
      </c>
      <c r="AU6" s="463">
        <f>payesh!AV147</f>
        <v>0</v>
      </c>
      <c r="AV6" s="463">
        <f>payesh!AW147</f>
        <v>0</v>
      </c>
      <c r="AW6" s="463">
        <f>payesh!AX147</f>
        <v>0</v>
      </c>
      <c r="AX6" s="463">
        <f>payesh!AY147</f>
        <v>0</v>
      </c>
      <c r="AY6" s="463">
        <f>payesh!AZ147</f>
        <v>0</v>
      </c>
      <c r="AZ6" s="463">
        <f>payesh!BA147</f>
        <v>0</v>
      </c>
      <c r="BA6" s="463">
        <f>payesh!BB147</f>
        <v>0</v>
      </c>
      <c r="BB6" s="463">
        <f>payesh!BC147</f>
        <v>0</v>
      </c>
      <c r="BC6" s="463">
        <f>payesh!BD147</f>
        <v>0</v>
      </c>
      <c r="BD6" s="463">
        <f>payesh!BE147</f>
        <v>0</v>
      </c>
      <c r="BE6" s="463">
        <f>payesh!BF147</f>
        <v>0</v>
      </c>
      <c r="BF6" s="463">
        <f>payesh!BG147</f>
        <v>0</v>
      </c>
      <c r="BG6" s="463">
        <f>payesh!BH147</f>
        <v>0</v>
      </c>
      <c r="BH6" s="463">
        <f>payesh!BI147</f>
        <v>0</v>
      </c>
      <c r="BI6" s="463">
        <f>payesh!BJ147</f>
        <v>0</v>
      </c>
      <c r="BJ6" s="463">
        <f>payesh!BK147</f>
        <v>0</v>
      </c>
      <c r="BK6" s="464">
        <f>payesh!BL147</f>
        <v>0</v>
      </c>
      <c r="BL6" s="455">
        <f>COUNTIF(D6:BK6,"الف")</f>
        <v>0</v>
      </c>
      <c r="BM6" s="406">
        <f>BL6*Pardakhti!H6</f>
        <v>0</v>
      </c>
      <c r="BN6" s="407">
        <f>BL6*Pardakhti!I6</f>
        <v>0</v>
      </c>
      <c r="BO6" s="407">
        <f>BL6*Pardakhti!J6</f>
        <v>0</v>
      </c>
      <c r="BP6" s="407">
        <f>BL6*Pardakhti!K6</f>
        <v>0</v>
      </c>
      <c r="BQ6" s="407">
        <f>BL6*Pardakhti!L6</f>
        <v>0</v>
      </c>
      <c r="BR6" s="407">
        <f>BL6*Pardakhti!M6</f>
        <v>0</v>
      </c>
      <c r="BS6" s="407" t="e">
        <f>BM6*Pardakhti!#REF!</f>
        <v>#REF!</v>
      </c>
      <c r="BT6" s="407">
        <f>BN6*Pardakhti!N6</f>
        <v>0</v>
      </c>
      <c r="BU6" s="407">
        <f>BO6*Pardakhti!O6</f>
        <v>0</v>
      </c>
      <c r="BV6" s="408" t="e">
        <f>SUM(BM6:BU6)</f>
        <v>#REF!</v>
      </c>
    </row>
    <row r="7" spans="1:74" ht="31.5" customHeight="1" x14ac:dyDescent="0.4">
      <c r="B7" s="373">
        <v>2</v>
      </c>
      <c r="C7" s="374" t="s">
        <v>432</v>
      </c>
      <c r="D7" s="375">
        <f>payesh!E148</f>
        <v>0</v>
      </c>
      <c r="E7" s="376">
        <f>payesh!F148</f>
        <v>0</v>
      </c>
      <c r="F7" s="376">
        <f>payesh!G148</f>
        <v>0</v>
      </c>
      <c r="G7" s="376">
        <f>payesh!H148</f>
        <v>0</v>
      </c>
      <c r="H7" s="376">
        <f>payesh!I148</f>
        <v>0</v>
      </c>
      <c r="I7" s="376">
        <f>payesh!J148</f>
        <v>0</v>
      </c>
      <c r="J7" s="376">
        <f>payesh!K148</f>
        <v>0</v>
      </c>
      <c r="K7" s="376">
        <f>payesh!L148</f>
        <v>0</v>
      </c>
      <c r="L7" s="376">
        <f>payesh!M148</f>
        <v>0</v>
      </c>
      <c r="M7" s="376">
        <f>payesh!N148</f>
        <v>0</v>
      </c>
      <c r="N7" s="376">
        <f>payesh!O148</f>
        <v>0</v>
      </c>
      <c r="O7" s="376">
        <f>payesh!P148</f>
        <v>0</v>
      </c>
      <c r="P7" s="376">
        <f>payesh!Q148</f>
        <v>0</v>
      </c>
      <c r="Q7" s="376">
        <f>payesh!R148</f>
        <v>0</v>
      </c>
      <c r="R7" s="376">
        <f>payesh!S148</f>
        <v>0</v>
      </c>
      <c r="S7" s="376">
        <f>payesh!T148</f>
        <v>0</v>
      </c>
      <c r="T7" s="376">
        <f>payesh!U148</f>
        <v>0</v>
      </c>
      <c r="U7" s="376">
        <f>payesh!V148</f>
        <v>0</v>
      </c>
      <c r="V7" s="376">
        <f>payesh!W148</f>
        <v>0</v>
      </c>
      <c r="W7" s="376">
        <f>payesh!X148</f>
        <v>0</v>
      </c>
      <c r="X7" s="376">
        <f>payesh!Y148</f>
        <v>0</v>
      </c>
      <c r="Y7" s="376">
        <f>payesh!Z148</f>
        <v>0</v>
      </c>
      <c r="Z7" s="376">
        <f>payesh!AA148</f>
        <v>0</v>
      </c>
      <c r="AA7" s="376">
        <f>payesh!AB148</f>
        <v>0</v>
      </c>
      <c r="AB7" s="376">
        <f>payesh!AC148</f>
        <v>0</v>
      </c>
      <c r="AC7" s="376">
        <f>payesh!AD148</f>
        <v>0</v>
      </c>
      <c r="AD7" s="376">
        <f>payesh!AE148</f>
        <v>0</v>
      </c>
      <c r="AE7" s="376">
        <f>payesh!AF148</f>
        <v>0</v>
      </c>
      <c r="AF7" s="376">
        <f>payesh!AG148</f>
        <v>0</v>
      </c>
      <c r="AG7" s="376">
        <f>payesh!AH148</f>
        <v>0</v>
      </c>
      <c r="AH7" s="376">
        <f>payesh!AI148</f>
        <v>0</v>
      </c>
      <c r="AI7" s="376">
        <f>payesh!AJ148</f>
        <v>0</v>
      </c>
      <c r="AJ7" s="376">
        <f>payesh!AK148</f>
        <v>0</v>
      </c>
      <c r="AK7" s="376">
        <f>payesh!AL148</f>
        <v>0</v>
      </c>
      <c r="AL7" s="376">
        <f>payesh!AM148</f>
        <v>0</v>
      </c>
      <c r="AM7" s="376">
        <f>payesh!AN148</f>
        <v>0</v>
      </c>
      <c r="AN7" s="376">
        <f>payesh!AO148</f>
        <v>0</v>
      </c>
      <c r="AO7" s="376">
        <f>payesh!AP148</f>
        <v>0</v>
      </c>
      <c r="AP7" s="376">
        <f>payesh!AQ148</f>
        <v>0</v>
      </c>
      <c r="AQ7" s="376">
        <f>payesh!AR148</f>
        <v>0</v>
      </c>
      <c r="AR7" s="376">
        <f>payesh!AS148</f>
        <v>0</v>
      </c>
      <c r="AS7" s="376">
        <f>payesh!AT148</f>
        <v>0</v>
      </c>
      <c r="AT7" s="376">
        <f>payesh!AU148</f>
        <v>0</v>
      </c>
      <c r="AU7" s="376">
        <f>payesh!AV148</f>
        <v>0</v>
      </c>
      <c r="AV7" s="376">
        <f>payesh!AW148</f>
        <v>0</v>
      </c>
      <c r="AW7" s="376">
        <f>payesh!AX148</f>
        <v>0</v>
      </c>
      <c r="AX7" s="376">
        <f>payesh!AY148</f>
        <v>0</v>
      </c>
      <c r="AY7" s="376">
        <f>payesh!AZ148</f>
        <v>0</v>
      </c>
      <c r="AZ7" s="376">
        <f>payesh!BA148</f>
        <v>0</v>
      </c>
      <c r="BA7" s="376">
        <f>payesh!BB148</f>
        <v>0</v>
      </c>
      <c r="BB7" s="376">
        <f>payesh!BC148</f>
        <v>0</v>
      </c>
      <c r="BC7" s="376">
        <f>payesh!BD148</f>
        <v>0</v>
      </c>
      <c r="BD7" s="376">
        <f>payesh!BE148</f>
        <v>0</v>
      </c>
      <c r="BE7" s="376">
        <f>payesh!BF148</f>
        <v>0</v>
      </c>
      <c r="BF7" s="376">
        <f>payesh!BG148</f>
        <v>0</v>
      </c>
      <c r="BG7" s="376">
        <f>payesh!BH148</f>
        <v>0</v>
      </c>
      <c r="BH7" s="376">
        <f>payesh!BI148</f>
        <v>0</v>
      </c>
      <c r="BI7" s="376">
        <f>payesh!BJ148</f>
        <v>0</v>
      </c>
      <c r="BJ7" s="376">
        <f>payesh!BK148</f>
        <v>0</v>
      </c>
      <c r="BK7" s="460">
        <f>payesh!BL148</f>
        <v>0</v>
      </c>
      <c r="BL7" s="456">
        <f>COUNTIF(D7:BK7,"ب7")</f>
        <v>0</v>
      </c>
      <c r="BM7" s="409">
        <f>BL7*Pardakhti!H7</f>
        <v>0</v>
      </c>
      <c r="BN7" s="410">
        <f>BL7*Pardakhti!I7</f>
        <v>0</v>
      </c>
      <c r="BO7" s="410">
        <f>BL7*Pardakhti!J7</f>
        <v>0</v>
      </c>
      <c r="BP7" s="410">
        <f>BL7*Pardakhti!K7</f>
        <v>0</v>
      </c>
      <c r="BQ7" s="410">
        <f>BL7*Pardakhti!L7</f>
        <v>0</v>
      </c>
      <c r="BR7" s="410">
        <f>BL7*Pardakhti!M7</f>
        <v>0</v>
      </c>
      <c r="BS7" s="410" t="e">
        <f>BM7*Pardakhti!#REF!</f>
        <v>#REF!</v>
      </c>
      <c r="BT7" s="410">
        <f>BN7*Pardakhti!N7</f>
        <v>0</v>
      </c>
      <c r="BU7" s="410">
        <f>BO7*Pardakhti!O7</f>
        <v>0</v>
      </c>
      <c r="BV7" s="411" t="e">
        <f t="shared" ref="BV7:BV14" si="0">SUM(BM7:BU7)</f>
        <v>#REF!</v>
      </c>
    </row>
    <row r="8" spans="1:74" ht="32.25" customHeight="1" x14ac:dyDescent="0.4">
      <c r="B8" s="373">
        <v>3</v>
      </c>
      <c r="C8" s="374" t="s">
        <v>435</v>
      </c>
      <c r="D8" s="375">
        <f>payesh!E149</f>
        <v>0</v>
      </c>
      <c r="E8" s="376">
        <f>payesh!F149</f>
        <v>0</v>
      </c>
      <c r="F8" s="376">
        <f>payesh!G149</f>
        <v>0</v>
      </c>
      <c r="G8" s="376">
        <f>payesh!H149</f>
        <v>0</v>
      </c>
      <c r="H8" s="376">
        <f>payesh!I149</f>
        <v>0</v>
      </c>
      <c r="I8" s="376">
        <f>payesh!J149</f>
        <v>0</v>
      </c>
      <c r="J8" s="376">
        <f>payesh!K149</f>
        <v>0</v>
      </c>
      <c r="K8" s="376">
        <f>payesh!L149</f>
        <v>0</v>
      </c>
      <c r="L8" s="376">
        <f>payesh!M149</f>
        <v>0</v>
      </c>
      <c r="M8" s="376">
        <f>payesh!N149</f>
        <v>0</v>
      </c>
      <c r="N8" s="376">
        <f>payesh!O149</f>
        <v>0</v>
      </c>
      <c r="O8" s="376">
        <f>payesh!P149</f>
        <v>0</v>
      </c>
      <c r="P8" s="376">
        <f>payesh!Q149</f>
        <v>0</v>
      </c>
      <c r="Q8" s="376">
        <f>payesh!R149</f>
        <v>0</v>
      </c>
      <c r="R8" s="376">
        <f>payesh!S149</f>
        <v>0</v>
      </c>
      <c r="S8" s="376">
        <f>payesh!T149</f>
        <v>0</v>
      </c>
      <c r="T8" s="376">
        <f>payesh!U149</f>
        <v>0</v>
      </c>
      <c r="U8" s="376">
        <f>payesh!V149</f>
        <v>0</v>
      </c>
      <c r="V8" s="376">
        <f>payesh!W149</f>
        <v>0</v>
      </c>
      <c r="W8" s="376">
        <f>payesh!X149</f>
        <v>0</v>
      </c>
      <c r="X8" s="376">
        <f>payesh!Y149</f>
        <v>0</v>
      </c>
      <c r="Y8" s="376">
        <f>payesh!Z149</f>
        <v>0</v>
      </c>
      <c r="Z8" s="376">
        <f>payesh!AA149</f>
        <v>0</v>
      </c>
      <c r="AA8" s="376">
        <f>payesh!AB149</f>
        <v>0</v>
      </c>
      <c r="AB8" s="376">
        <f>payesh!AC149</f>
        <v>0</v>
      </c>
      <c r="AC8" s="376">
        <f>payesh!AD149</f>
        <v>0</v>
      </c>
      <c r="AD8" s="376">
        <f>payesh!AE149</f>
        <v>0</v>
      </c>
      <c r="AE8" s="376">
        <f>payesh!AF149</f>
        <v>0</v>
      </c>
      <c r="AF8" s="376">
        <f>payesh!AG149</f>
        <v>0</v>
      </c>
      <c r="AG8" s="376">
        <f>payesh!AH149</f>
        <v>0</v>
      </c>
      <c r="AH8" s="376">
        <f>payesh!AI149</f>
        <v>0</v>
      </c>
      <c r="AI8" s="376">
        <f>payesh!AJ149</f>
        <v>0</v>
      </c>
      <c r="AJ8" s="376">
        <f>payesh!AK149</f>
        <v>0</v>
      </c>
      <c r="AK8" s="376">
        <f>payesh!AL149</f>
        <v>0</v>
      </c>
      <c r="AL8" s="376">
        <f>payesh!AM149</f>
        <v>0</v>
      </c>
      <c r="AM8" s="376">
        <f>payesh!AN149</f>
        <v>0</v>
      </c>
      <c r="AN8" s="376">
        <f>payesh!AO149</f>
        <v>0</v>
      </c>
      <c r="AO8" s="376">
        <f>payesh!AP149</f>
        <v>0</v>
      </c>
      <c r="AP8" s="376">
        <f>payesh!AQ149</f>
        <v>0</v>
      </c>
      <c r="AQ8" s="376">
        <f>payesh!AR149</f>
        <v>0</v>
      </c>
      <c r="AR8" s="376">
        <f>payesh!AS149</f>
        <v>0</v>
      </c>
      <c r="AS8" s="376">
        <f>payesh!AT149</f>
        <v>0</v>
      </c>
      <c r="AT8" s="376">
        <f>payesh!AU149</f>
        <v>0</v>
      </c>
      <c r="AU8" s="376">
        <f>payesh!AV149</f>
        <v>0</v>
      </c>
      <c r="AV8" s="376">
        <f>payesh!AW149</f>
        <v>0</v>
      </c>
      <c r="AW8" s="376">
        <f>payesh!AX149</f>
        <v>0</v>
      </c>
      <c r="AX8" s="376">
        <f>payesh!AY149</f>
        <v>0</v>
      </c>
      <c r="AY8" s="376">
        <f>payesh!AZ149</f>
        <v>0</v>
      </c>
      <c r="AZ8" s="376">
        <f>payesh!BA149</f>
        <v>0</v>
      </c>
      <c r="BA8" s="376">
        <f>payesh!BB149</f>
        <v>0</v>
      </c>
      <c r="BB8" s="376">
        <f>payesh!BC149</f>
        <v>0</v>
      </c>
      <c r="BC8" s="376">
        <f>payesh!BD149</f>
        <v>0</v>
      </c>
      <c r="BD8" s="376">
        <f>payesh!BE149</f>
        <v>0</v>
      </c>
      <c r="BE8" s="376">
        <f>payesh!BF149</f>
        <v>0</v>
      </c>
      <c r="BF8" s="376">
        <f>payesh!BG149</f>
        <v>0</v>
      </c>
      <c r="BG8" s="376">
        <f>payesh!BH149</f>
        <v>0</v>
      </c>
      <c r="BH8" s="376">
        <f>payesh!BI149</f>
        <v>0</v>
      </c>
      <c r="BI8" s="376">
        <f>payesh!BJ149</f>
        <v>0</v>
      </c>
      <c r="BJ8" s="376">
        <f>payesh!BK149</f>
        <v>0</v>
      </c>
      <c r="BK8" s="460">
        <f>payesh!BL149</f>
        <v>0</v>
      </c>
      <c r="BL8" s="456">
        <f>COUNTIF(D8:BK8,"پ9")</f>
        <v>0</v>
      </c>
      <c r="BM8" s="409">
        <f>BL8*Pardakhti!H8</f>
        <v>0</v>
      </c>
      <c r="BN8" s="410">
        <f>BL8*Pardakhti!I8</f>
        <v>0</v>
      </c>
      <c r="BO8" s="410">
        <f>BL8*Pardakhti!J8</f>
        <v>0</v>
      </c>
      <c r="BP8" s="410">
        <f>BL8*Pardakhti!K8</f>
        <v>0</v>
      </c>
      <c r="BQ8" s="410">
        <f>BL8*Pardakhti!L8</f>
        <v>0</v>
      </c>
      <c r="BR8" s="410">
        <f>BL8*Pardakhti!M8</f>
        <v>0</v>
      </c>
      <c r="BS8" s="410" t="e">
        <f>BM8*Pardakhti!#REF!</f>
        <v>#REF!</v>
      </c>
      <c r="BT8" s="410">
        <f>BN8*Pardakhti!N8</f>
        <v>0</v>
      </c>
      <c r="BU8" s="410">
        <f>BO8*Pardakhti!O8</f>
        <v>0</v>
      </c>
      <c r="BV8" s="411" t="e">
        <f t="shared" si="0"/>
        <v>#REF!</v>
      </c>
    </row>
    <row r="9" spans="1:74" ht="30" customHeight="1" x14ac:dyDescent="0.4">
      <c r="B9" s="373">
        <v>4</v>
      </c>
      <c r="C9" s="374" t="s">
        <v>436</v>
      </c>
      <c r="D9" s="375">
        <f>payesh!E150</f>
        <v>0</v>
      </c>
      <c r="E9" s="376">
        <f>payesh!F150</f>
        <v>0</v>
      </c>
      <c r="F9" s="376">
        <f>payesh!G150</f>
        <v>0</v>
      </c>
      <c r="G9" s="376">
        <f>payesh!H150</f>
        <v>0</v>
      </c>
      <c r="H9" s="376">
        <f>payesh!I150</f>
        <v>0</v>
      </c>
      <c r="I9" s="376">
        <f>payesh!J150</f>
        <v>0</v>
      </c>
      <c r="J9" s="376">
        <f>payesh!K150</f>
        <v>0</v>
      </c>
      <c r="K9" s="376">
        <f>payesh!L150</f>
        <v>0</v>
      </c>
      <c r="L9" s="376">
        <f>payesh!M150</f>
        <v>0</v>
      </c>
      <c r="M9" s="376">
        <f>payesh!N150</f>
        <v>0</v>
      </c>
      <c r="N9" s="376">
        <f>payesh!O150</f>
        <v>0</v>
      </c>
      <c r="O9" s="376">
        <f>payesh!P150</f>
        <v>0</v>
      </c>
      <c r="P9" s="376">
        <f>payesh!Q150</f>
        <v>0</v>
      </c>
      <c r="Q9" s="376">
        <f>payesh!R150</f>
        <v>0</v>
      </c>
      <c r="R9" s="376">
        <f>payesh!S150</f>
        <v>0</v>
      </c>
      <c r="S9" s="376">
        <f>payesh!T150</f>
        <v>0</v>
      </c>
      <c r="T9" s="376">
        <f>payesh!U150</f>
        <v>0</v>
      </c>
      <c r="U9" s="376">
        <f>payesh!V150</f>
        <v>0</v>
      </c>
      <c r="V9" s="376">
        <f>payesh!W150</f>
        <v>0</v>
      </c>
      <c r="W9" s="376">
        <f>payesh!X150</f>
        <v>0</v>
      </c>
      <c r="X9" s="376">
        <f>payesh!Y150</f>
        <v>0</v>
      </c>
      <c r="Y9" s="376">
        <f>payesh!Z150</f>
        <v>0</v>
      </c>
      <c r="Z9" s="376">
        <f>payesh!AA150</f>
        <v>0</v>
      </c>
      <c r="AA9" s="376">
        <f>payesh!AB150</f>
        <v>0</v>
      </c>
      <c r="AB9" s="376">
        <f>payesh!AC150</f>
        <v>0</v>
      </c>
      <c r="AC9" s="376">
        <f>payesh!AD150</f>
        <v>0</v>
      </c>
      <c r="AD9" s="376">
        <f>payesh!AE150</f>
        <v>0</v>
      </c>
      <c r="AE9" s="376">
        <f>payesh!AF150</f>
        <v>0</v>
      </c>
      <c r="AF9" s="376">
        <f>payesh!AG150</f>
        <v>0</v>
      </c>
      <c r="AG9" s="376">
        <f>payesh!AH150</f>
        <v>0</v>
      </c>
      <c r="AH9" s="376">
        <f>payesh!AI150</f>
        <v>0</v>
      </c>
      <c r="AI9" s="376">
        <f>payesh!AJ150</f>
        <v>0</v>
      </c>
      <c r="AJ9" s="376">
        <f>payesh!AK150</f>
        <v>0</v>
      </c>
      <c r="AK9" s="376">
        <f>payesh!AL150</f>
        <v>0</v>
      </c>
      <c r="AL9" s="376">
        <f>payesh!AM150</f>
        <v>0</v>
      </c>
      <c r="AM9" s="376">
        <f>payesh!AN150</f>
        <v>0</v>
      </c>
      <c r="AN9" s="376">
        <f>payesh!AO150</f>
        <v>0</v>
      </c>
      <c r="AO9" s="376">
        <f>payesh!AP150</f>
        <v>0</v>
      </c>
      <c r="AP9" s="376">
        <f>payesh!AQ150</f>
        <v>0</v>
      </c>
      <c r="AQ9" s="376">
        <f>payesh!AR150</f>
        <v>0</v>
      </c>
      <c r="AR9" s="376">
        <f>payesh!AS150</f>
        <v>0</v>
      </c>
      <c r="AS9" s="376">
        <f>payesh!AT150</f>
        <v>0</v>
      </c>
      <c r="AT9" s="376">
        <f>payesh!AU150</f>
        <v>0</v>
      </c>
      <c r="AU9" s="376">
        <f>payesh!AV150</f>
        <v>0</v>
      </c>
      <c r="AV9" s="376">
        <f>payesh!AW150</f>
        <v>0</v>
      </c>
      <c r="AW9" s="376">
        <f>payesh!AX150</f>
        <v>0</v>
      </c>
      <c r="AX9" s="376">
        <f>payesh!AY150</f>
        <v>0</v>
      </c>
      <c r="AY9" s="376">
        <f>payesh!AZ150</f>
        <v>0</v>
      </c>
      <c r="AZ9" s="376">
        <f>payesh!BA150</f>
        <v>0</v>
      </c>
      <c r="BA9" s="376">
        <f>payesh!BB150</f>
        <v>0</v>
      </c>
      <c r="BB9" s="376">
        <f>payesh!BC150</f>
        <v>0</v>
      </c>
      <c r="BC9" s="376">
        <f>payesh!BD150</f>
        <v>0</v>
      </c>
      <c r="BD9" s="376">
        <f>payesh!BE150</f>
        <v>0</v>
      </c>
      <c r="BE9" s="376">
        <f>payesh!BF150</f>
        <v>0</v>
      </c>
      <c r="BF9" s="376">
        <f>payesh!BG150</f>
        <v>0</v>
      </c>
      <c r="BG9" s="376">
        <f>payesh!BH150</f>
        <v>0</v>
      </c>
      <c r="BH9" s="376">
        <f>payesh!BI150</f>
        <v>0</v>
      </c>
      <c r="BI9" s="376">
        <f>payesh!BJ150</f>
        <v>0</v>
      </c>
      <c r="BJ9" s="376">
        <f>payesh!BK150</f>
        <v>0</v>
      </c>
      <c r="BK9" s="460">
        <f>payesh!BL150</f>
        <v>0</v>
      </c>
      <c r="BL9" s="456">
        <f>COUNTIF(D9:BK9,"ت1")</f>
        <v>0</v>
      </c>
      <c r="BM9" s="409">
        <f>BL9*Pardakhti!H9</f>
        <v>0</v>
      </c>
      <c r="BN9" s="410">
        <f>BL9*Pardakhti!I9</f>
        <v>0</v>
      </c>
      <c r="BO9" s="410">
        <f>BL9*Pardakhti!J9</f>
        <v>0</v>
      </c>
      <c r="BP9" s="410">
        <f>BL9*Pardakhti!K9</f>
        <v>0</v>
      </c>
      <c r="BQ9" s="410">
        <f>BL9*Pardakhti!L9</f>
        <v>0</v>
      </c>
      <c r="BR9" s="410">
        <f>BL9*Pardakhti!M9</f>
        <v>0</v>
      </c>
      <c r="BS9" s="410" t="e">
        <f>BM9*Pardakhti!#REF!</f>
        <v>#REF!</v>
      </c>
      <c r="BT9" s="410">
        <f>BN9*Pardakhti!N9</f>
        <v>0</v>
      </c>
      <c r="BU9" s="410">
        <f>BO9*Pardakhti!O9</f>
        <v>0</v>
      </c>
      <c r="BV9" s="411" t="e">
        <f t="shared" si="0"/>
        <v>#REF!</v>
      </c>
    </row>
    <row r="10" spans="1:74" ht="24.75" customHeight="1" x14ac:dyDescent="0.4">
      <c r="B10" s="373">
        <v>5</v>
      </c>
      <c r="C10" s="374" t="s">
        <v>439</v>
      </c>
      <c r="D10" s="375">
        <f>payesh!E151</f>
        <v>0</v>
      </c>
      <c r="E10" s="376">
        <f>payesh!F151</f>
        <v>0</v>
      </c>
      <c r="F10" s="376">
        <f>payesh!G151</f>
        <v>0</v>
      </c>
      <c r="G10" s="376">
        <f>payesh!H151</f>
        <v>0</v>
      </c>
      <c r="H10" s="376">
        <f>payesh!I151</f>
        <v>0</v>
      </c>
      <c r="I10" s="376">
        <f>payesh!J151</f>
        <v>0</v>
      </c>
      <c r="J10" s="376">
        <f>payesh!K151</f>
        <v>0</v>
      </c>
      <c r="K10" s="376">
        <f>payesh!L151</f>
        <v>0</v>
      </c>
      <c r="L10" s="376">
        <f>payesh!M151</f>
        <v>0</v>
      </c>
      <c r="M10" s="376">
        <f>payesh!N151</f>
        <v>0</v>
      </c>
      <c r="N10" s="376">
        <f>payesh!O151</f>
        <v>0</v>
      </c>
      <c r="O10" s="376">
        <f>payesh!P151</f>
        <v>0</v>
      </c>
      <c r="P10" s="376">
        <f>payesh!Q151</f>
        <v>0</v>
      </c>
      <c r="Q10" s="376">
        <f>payesh!R151</f>
        <v>0</v>
      </c>
      <c r="R10" s="376">
        <f>payesh!S151</f>
        <v>0</v>
      </c>
      <c r="S10" s="376">
        <f>payesh!T151</f>
        <v>0</v>
      </c>
      <c r="T10" s="376">
        <f>payesh!U151</f>
        <v>0</v>
      </c>
      <c r="U10" s="376">
        <f>payesh!V151</f>
        <v>0</v>
      </c>
      <c r="V10" s="376">
        <f>payesh!W151</f>
        <v>0</v>
      </c>
      <c r="W10" s="376">
        <f>payesh!X151</f>
        <v>0</v>
      </c>
      <c r="X10" s="376">
        <f>payesh!Y151</f>
        <v>0</v>
      </c>
      <c r="Y10" s="376">
        <f>payesh!Z151</f>
        <v>0</v>
      </c>
      <c r="Z10" s="376">
        <f>payesh!AA151</f>
        <v>0</v>
      </c>
      <c r="AA10" s="376">
        <f>payesh!AB151</f>
        <v>0</v>
      </c>
      <c r="AB10" s="376">
        <f>payesh!AC151</f>
        <v>0</v>
      </c>
      <c r="AC10" s="376">
        <f>payesh!AD151</f>
        <v>0</v>
      </c>
      <c r="AD10" s="376">
        <f>payesh!AE151</f>
        <v>0</v>
      </c>
      <c r="AE10" s="376">
        <f>payesh!AF151</f>
        <v>0</v>
      </c>
      <c r="AF10" s="376">
        <f>payesh!AG151</f>
        <v>0</v>
      </c>
      <c r="AG10" s="376">
        <f>payesh!AH151</f>
        <v>0</v>
      </c>
      <c r="AH10" s="376">
        <f>payesh!AI151</f>
        <v>0</v>
      </c>
      <c r="AI10" s="376">
        <f>payesh!AJ151</f>
        <v>0</v>
      </c>
      <c r="AJ10" s="376">
        <f>payesh!AK151</f>
        <v>0</v>
      </c>
      <c r="AK10" s="376">
        <f>payesh!AL151</f>
        <v>0</v>
      </c>
      <c r="AL10" s="376">
        <f>payesh!AM151</f>
        <v>0</v>
      </c>
      <c r="AM10" s="376">
        <f>payesh!AN151</f>
        <v>0</v>
      </c>
      <c r="AN10" s="376">
        <f>payesh!AO151</f>
        <v>0</v>
      </c>
      <c r="AO10" s="376">
        <f>payesh!AP151</f>
        <v>0</v>
      </c>
      <c r="AP10" s="376">
        <f>payesh!AQ151</f>
        <v>0</v>
      </c>
      <c r="AQ10" s="376">
        <f>payesh!AR151</f>
        <v>0</v>
      </c>
      <c r="AR10" s="376">
        <f>payesh!AS151</f>
        <v>0</v>
      </c>
      <c r="AS10" s="376">
        <f>payesh!AT151</f>
        <v>0</v>
      </c>
      <c r="AT10" s="376">
        <f>payesh!AU151</f>
        <v>0</v>
      </c>
      <c r="AU10" s="376">
        <f>payesh!AV151</f>
        <v>0</v>
      </c>
      <c r="AV10" s="376">
        <f>payesh!AW151</f>
        <v>0</v>
      </c>
      <c r="AW10" s="376">
        <f>payesh!AX151</f>
        <v>0</v>
      </c>
      <c r="AX10" s="376">
        <f>payesh!AY151</f>
        <v>0</v>
      </c>
      <c r="AY10" s="376">
        <f>payesh!AZ151</f>
        <v>0</v>
      </c>
      <c r="AZ10" s="376">
        <f>payesh!BA151</f>
        <v>0</v>
      </c>
      <c r="BA10" s="376">
        <f>payesh!BB151</f>
        <v>0</v>
      </c>
      <c r="BB10" s="376">
        <f>payesh!BC151</f>
        <v>0</v>
      </c>
      <c r="BC10" s="376">
        <f>payesh!BD151</f>
        <v>0</v>
      </c>
      <c r="BD10" s="376">
        <f>payesh!BE151</f>
        <v>0</v>
      </c>
      <c r="BE10" s="376">
        <f>payesh!BF151</f>
        <v>0</v>
      </c>
      <c r="BF10" s="376">
        <f>payesh!BG151</f>
        <v>0</v>
      </c>
      <c r="BG10" s="376">
        <f>payesh!BH151</f>
        <v>0</v>
      </c>
      <c r="BH10" s="376">
        <f>payesh!BI151</f>
        <v>0</v>
      </c>
      <c r="BI10" s="376">
        <f>payesh!BJ151</f>
        <v>0</v>
      </c>
      <c r="BJ10" s="376">
        <f>payesh!BK151</f>
        <v>0</v>
      </c>
      <c r="BK10" s="460">
        <f>payesh!BL151</f>
        <v>0</v>
      </c>
      <c r="BL10" s="456">
        <f>COUNTIF(D10:BK10,"ت4")</f>
        <v>0</v>
      </c>
      <c r="BM10" s="409">
        <f>BL10*Pardakhti!H10</f>
        <v>0</v>
      </c>
      <c r="BN10" s="410">
        <f>BL10*Pardakhti!I10</f>
        <v>0</v>
      </c>
      <c r="BO10" s="410">
        <f>BL10*Pardakhti!J10</f>
        <v>0</v>
      </c>
      <c r="BP10" s="410">
        <f>BL10*Pardakhti!K10</f>
        <v>0</v>
      </c>
      <c r="BQ10" s="410">
        <f>BL10*Pardakhti!L10</f>
        <v>0</v>
      </c>
      <c r="BR10" s="410">
        <f>BL10*Pardakhti!M10</f>
        <v>0</v>
      </c>
      <c r="BS10" s="410" t="e">
        <f>BM10*Pardakhti!#REF!</f>
        <v>#REF!</v>
      </c>
      <c r="BT10" s="410">
        <f>BN10*Pardakhti!N10</f>
        <v>0</v>
      </c>
      <c r="BU10" s="410">
        <f>BO10*Pardakhti!O10</f>
        <v>0</v>
      </c>
      <c r="BV10" s="411" t="e">
        <f t="shared" si="0"/>
        <v>#REF!</v>
      </c>
    </row>
    <row r="11" spans="1:74" ht="26.25" customHeight="1" x14ac:dyDescent="0.4">
      <c r="B11" s="377">
        <v>6</v>
      </c>
      <c r="C11" s="378" t="s">
        <v>433</v>
      </c>
      <c r="D11" s="375">
        <f>payesh!E152</f>
        <v>0</v>
      </c>
      <c r="E11" s="376">
        <f>payesh!F152</f>
        <v>0</v>
      </c>
      <c r="F11" s="376">
        <f>payesh!G152</f>
        <v>0</v>
      </c>
      <c r="G11" s="376">
        <f>payesh!H152</f>
        <v>0</v>
      </c>
      <c r="H11" s="376">
        <f>payesh!I152</f>
        <v>0</v>
      </c>
      <c r="I11" s="376">
        <f>payesh!J152</f>
        <v>0</v>
      </c>
      <c r="J11" s="376">
        <f>payesh!K152</f>
        <v>0</v>
      </c>
      <c r="K11" s="376">
        <f>payesh!L152</f>
        <v>0</v>
      </c>
      <c r="L11" s="376">
        <f>payesh!M152</f>
        <v>0</v>
      </c>
      <c r="M11" s="376">
        <f>payesh!N152</f>
        <v>0</v>
      </c>
      <c r="N11" s="376">
        <f>payesh!O152</f>
        <v>0</v>
      </c>
      <c r="O11" s="376">
        <f>payesh!P152</f>
        <v>0</v>
      </c>
      <c r="P11" s="376">
        <f>payesh!Q152</f>
        <v>0</v>
      </c>
      <c r="Q11" s="376">
        <f>payesh!R152</f>
        <v>0</v>
      </c>
      <c r="R11" s="376">
        <f>payesh!S152</f>
        <v>0</v>
      </c>
      <c r="S11" s="376">
        <f>payesh!T152</f>
        <v>0</v>
      </c>
      <c r="T11" s="376">
        <f>payesh!U152</f>
        <v>0</v>
      </c>
      <c r="U11" s="376">
        <f>payesh!V152</f>
        <v>0</v>
      </c>
      <c r="V11" s="376">
        <f>payesh!W152</f>
        <v>0</v>
      </c>
      <c r="W11" s="376">
        <f>payesh!X152</f>
        <v>0</v>
      </c>
      <c r="X11" s="376">
        <f>payesh!Y152</f>
        <v>0</v>
      </c>
      <c r="Y11" s="376">
        <f>payesh!Z152</f>
        <v>0</v>
      </c>
      <c r="Z11" s="376">
        <f>payesh!AA152</f>
        <v>0</v>
      </c>
      <c r="AA11" s="376">
        <f>payesh!AB152</f>
        <v>0</v>
      </c>
      <c r="AB11" s="376">
        <f>payesh!AC152</f>
        <v>0</v>
      </c>
      <c r="AC11" s="376">
        <f>payesh!AD152</f>
        <v>0</v>
      </c>
      <c r="AD11" s="376">
        <f>payesh!AE152</f>
        <v>0</v>
      </c>
      <c r="AE11" s="376">
        <f>payesh!AF152</f>
        <v>0</v>
      </c>
      <c r="AF11" s="376">
        <f>payesh!AG152</f>
        <v>0</v>
      </c>
      <c r="AG11" s="376">
        <f>payesh!AH152</f>
        <v>0</v>
      </c>
      <c r="AH11" s="376">
        <f>payesh!AI152</f>
        <v>0</v>
      </c>
      <c r="AI11" s="376">
        <f>payesh!AJ152</f>
        <v>0</v>
      </c>
      <c r="AJ11" s="376">
        <f>payesh!AK152</f>
        <v>0</v>
      </c>
      <c r="AK11" s="376">
        <f>payesh!AL152</f>
        <v>0</v>
      </c>
      <c r="AL11" s="376">
        <f>payesh!AM152</f>
        <v>0</v>
      </c>
      <c r="AM11" s="376">
        <f>payesh!AN152</f>
        <v>0</v>
      </c>
      <c r="AN11" s="376">
        <f>payesh!AO152</f>
        <v>0</v>
      </c>
      <c r="AO11" s="376">
        <f>payesh!AP152</f>
        <v>0</v>
      </c>
      <c r="AP11" s="376">
        <f>payesh!AQ152</f>
        <v>0</v>
      </c>
      <c r="AQ11" s="376">
        <f>payesh!AR152</f>
        <v>0</v>
      </c>
      <c r="AR11" s="376">
        <f>payesh!AS152</f>
        <v>0</v>
      </c>
      <c r="AS11" s="376">
        <f>payesh!AT152</f>
        <v>0</v>
      </c>
      <c r="AT11" s="376">
        <f>payesh!AU152</f>
        <v>0</v>
      </c>
      <c r="AU11" s="376">
        <f>payesh!AV152</f>
        <v>0</v>
      </c>
      <c r="AV11" s="376">
        <f>payesh!AW152</f>
        <v>0</v>
      </c>
      <c r="AW11" s="376">
        <f>payesh!AX152</f>
        <v>0</v>
      </c>
      <c r="AX11" s="376">
        <f>payesh!AY152</f>
        <v>0</v>
      </c>
      <c r="AY11" s="376">
        <f>payesh!AZ152</f>
        <v>0</v>
      </c>
      <c r="AZ11" s="376">
        <f>payesh!BA152</f>
        <v>0</v>
      </c>
      <c r="BA11" s="376">
        <f>payesh!BB152</f>
        <v>0</v>
      </c>
      <c r="BB11" s="376">
        <f>payesh!BC152</f>
        <v>0</v>
      </c>
      <c r="BC11" s="376">
        <f>payesh!BD152</f>
        <v>0</v>
      </c>
      <c r="BD11" s="376">
        <f>payesh!BE152</f>
        <v>0</v>
      </c>
      <c r="BE11" s="376">
        <f>payesh!BF152</f>
        <v>0</v>
      </c>
      <c r="BF11" s="376">
        <f>payesh!BG152</f>
        <v>0</v>
      </c>
      <c r="BG11" s="376">
        <f>payesh!BH152</f>
        <v>0</v>
      </c>
      <c r="BH11" s="376">
        <f>payesh!BI152</f>
        <v>0</v>
      </c>
      <c r="BI11" s="376">
        <f>payesh!BJ152</f>
        <v>0</v>
      </c>
      <c r="BJ11" s="376">
        <f>payesh!BK152</f>
        <v>0</v>
      </c>
      <c r="BK11" s="460">
        <f>payesh!BL152</f>
        <v>0</v>
      </c>
      <c r="BL11" s="456">
        <f>COUNTIF(D11:BK11,"ت7")</f>
        <v>0</v>
      </c>
      <c r="BM11" s="409">
        <f>BL11*Pardakhti!H11</f>
        <v>0</v>
      </c>
      <c r="BN11" s="410">
        <f>BL11*Pardakhti!I11</f>
        <v>0</v>
      </c>
      <c r="BO11" s="410">
        <f>BL11*Pardakhti!J11</f>
        <v>0</v>
      </c>
      <c r="BP11" s="410">
        <f>BL11*Pardakhti!K11</f>
        <v>0</v>
      </c>
      <c r="BQ11" s="410">
        <f>BL11*Pardakhti!L11</f>
        <v>0</v>
      </c>
      <c r="BR11" s="410">
        <f>BL11*Pardakhti!M11</f>
        <v>0</v>
      </c>
      <c r="BS11" s="410" t="e">
        <f>BM11*Pardakhti!#REF!</f>
        <v>#REF!</v>
      </c>
      <c r="BT11" s="410">
        <f>BN11*Pardakhti!N11</f>
        <v>0</v>
      </c>
      <c r="BU11" s="410">
        <f>BO11*Pardakhti!O11</f>
        <v>0</v>
      </c>
      <c r="BV11" s="411" t="e">
        <f t="shared" si="0"/>
        <v>#REF!</v>
      </c>
    </row>
    <row r="12" spans="1:74" ht="28.5" customHeight="1" x14ac:dyDescent="0.4">
      <c r="B12" s="377">
        <v>7</v>
      </c>
      <c r="C12" s="378" t="s">
        <v>442</v>
      </c>
      <c r="D12" s="375">
        <f>payesh!E153</f>
        <v>0</v>
      </c>
      <c r="E12" s="376">
        <f>payesh!F153</f>
        <v>0</v>
      </c>
      <c r="F12" s="376">
        <f>payesh!G153</f>
        <v>0</v>
      </c>
      <c r="G12" s="376">
        <f>payesh!H153</f>
        <v>0</v>
      </c>
      <c r="H12" s="376">
        <f>payesh!I153</f>
        <v>0</v>
      </c>
      <c r="I12" s="376">
        <f>payesh!J153</f>
        <v>0</v>
      </c>
      <c r="J12" s="376">
        <f>payesh!K153</f>
        <v>0</v>
      </c>
      <c r="K12" s="376">
        <f>payesh!L153</f>
        <v>0</v>
      </c>
      <c r="L12" s="376">
        <f>payesh!M153</f>
        <v>0</v>
      </c>
      <c r="M12" s="376">
        <f>payesh!N153</f>
        <v>0</v>
      </c>
      <c r="N12" s="376">
        <f>payesh!O153</f>
        <v>0</v>
      </c>
      <c r="O12" s="376">
        <f>payesh!P153</f>
        <v>0</v>
      </c>
      <c r="P12" s="376">
        <f>payesh!Q153</f>
        <v>0</v>
      </c>
      <c r="Q12" s="376">
        <f>payesh!R153</f>
        <v>0</v>
      </c>
      <c r="R12" s="376">
        <f>payesh!S153</f>
        <v>0</v>
      </c>
      <c r="S12" s="376">
        <f>payesh!T153</f>
        <v>0</v>
      </c>
      <c r="T12" s="376">
        <f>payesh!U153</f>
        <v>0</v>
      </c>
      <c r="U12" s="376">
        <f>payesh!V153</f>
        <v>0</v>
      </c>
      <c r="V12" s="376">
        <f>payesh!W153</f>
        <v>0</v>
      </c>
      <c r="W12" s="376">
        <f>payesh!X153</f>
        <v>0</v>
      </c>
      <c r="X12" s="376">
        <f>payesh!Y153</f>
        <v>0</v>
      </c>
      <c r="Y12" s="376">
        <f>payesh!Z153</f>
        <v>0</v>
      </c>
      <c r="Z12" s="376">
        <f>payesh!AA153</f>
        <v>0</v>
      </c>
      <c r="AA12" s="376">
        <f>payesh!AB153</f>
        <v>0</v>
      </c>
      <c r="AB12" s="376">
        <f>payesh!AC153</f>
        <v>0</v>
      </c>
      <c r="AC12" s="376">
        <f>payesh!AD153</f>
        <v>0</v>
      </c>
      <c r="AD12" s="376">
        <f>payesh!AE153</f>
        <v>0</v>
      </c>
      <c r="AE12" s="376">
        <f>payesh!AF153</f>
        <v>0</v>
      </c>
      <c r="AF12" s="376">
        <f>payesh!AG153</f>
        <v>0</v>
      </c>
      <c r="AG12" s="376">
        <f>payesh!AH153</f>
        <v>0</v>
      </c>
      <c r="AH12" s="376">
        <f>payesh!AI153</f>
        <v>0</v>
      </c>
      <c r="AI12" s="376">
        <f>payesh!AJ153</f>
        <v>0</v>
      </c>
      <c r="AJ12" s="376">
        <f>payesh!AK153</f>
        <v>0</v>
      </c>
      <c r="AK12" s="376">
        <f>payesh!AL153</f>
        <v>0</v>
      </c>
      <c r="AL12" s="376">
        <f>payesh!AM153</f>
        <v>0</v>
      </c>
      <c r="AM12" s="376">
        <f>payesh!AN153</f>
        <v>0</v>
      </c>
      <c r="AN12" s="376">
        <f>payesh!AO153</f>
        <v>0</v>
      </c>
      <c r="AO12" s="376">
        <f>payesh!AP153</f>
        <v>0</v>
      </c>
      <c r="AP12" s="376">
        <f>payesh!AQ153</f>
        <v>0</v>
      </c>
      <c r="AQ12" s="376">
        <f>payesh!AR153</f>
        <v>0</v>
      </c>
      <c r="AR12" s="376">
        <f>payesh!AS153</f>
        <v>0</v>
      </c>
      <c r="AS12" s="376">
        <f>payesh!AT153</f>
        <v>0</v>
      </c>
      <c r="AT12" s="376">
        <f>payesh!AU153</f>
        <v>0</v>
      </c>
      <c r="AU12" s="376">
        <f>payesh!AV153</f>
        <v>0</v>
      </c>
      <c r="AV12" s="376">
        <f>payesh!AW153</f>
        <v>0</v>
      </c>
      <c r="AW12" s="376">
        <f>payesh!AX153</f>
        <v>0</v>
      </c>
      <c r="AX12" s="376">
        <f>payesh!AY153</f>
        <v>0</v>
      </c>
      <c r="AY12" s="376">
        <f>payesh!AZ153</f>
        <v>0</v>
      </c>
      <c r="AZ12" s="376">
        <f>payesh!BA153</f>
        <v>0</v>
      </c>
      <c r="BA12" s="376">
        <f>payesh!BB153</f>
        <v>0</v>
      </c>
      <c r="BB12" s="376">
        <f>payesh!BC153</f>
        <v>0</v>
      </c>
      <c r="BC12" s="376">
        <f>payesh!BD153</f>
        <v>0</v>
      </c>
      <c r="BD12" s="376">
        <f>payesh!BE153</f>
        <v>0</v>
      </c>
      <c r="BE12" s="376">
        <f>payesh!BF153</f>
        <v>0</v>
      </c>
      <c r="BF12" s="376">
        <f>payesh!BG153</f>
        <v>0</v>
      </c>
      <c r="BG12" s="376">
        <f>payesh!BH153</f>
        <v>0</v>
      </c>
      <c r="BH12" s="376">
        <f>payesh!BI153</f>
        <v>0</v>
      </c>
      <c r="BI12" s="376">
        <f>payesh!BJ153</f>
        <v>0</v>
      </c>
      <c r="BJ12" s="376">
        <f>payesh!BK153</f>
        <v>0</v>
      </c>
      <c r="BK12" s="460">
        <f>payesh!BL153</f>
        <v>0</v>
      </c>
      <c r="BL12" s="456">
        <f>COUNTIF(D12:BK12,"ت9")</f>
        <v>0</v>
      </c>
      <c r="BM12" s="409">
        <f>BL12*Pardakhti!H12</f>
        <v>0</v>
      </c>
      <c r="BN12" s="410">
        <f>BL12*Pardakhti!I12</f>
        <v>0</v>
      </c>
      <c r="BO12" s="410">
        <f>BL12*Pardakhti!J12</f>
        <v>0</v>
      </c>
      <c r="BP12" s="410">
        <f>BL12*Pardakhti!K12</f>
        <v>0</v>
      </c>
      <c r="BQ12" s="410">
        <f>BL12*Pardakhti!L12</f>
        <v>0</v>
      </c>
      <c r="BR12" s="410">
        <f>BL12*Pardakhti!M12</f>
        <v>0</v>
      </c>
      <c r="BS12" s="410" t="e">
        <f>BM12*Pardakhti!#REF!</f>
        <v>#REF!</v>
      </c>
      <c r="BT12" s="410">
        <f>BN12*Pardakhti!N12</f>
        <v>0</v>
      </c>
      <c r="BU12" s="410">
        <f>BO12*Pardakhti!O12</f>
        <v>0</v>
      </c>
      <c r="BV12" s="411" t="e">
        <f t="shared" si="0"/>
        <v>#REF!</v>
      </c>
    </row>
    <row r="13" spans="1:74" ht="24" customHeight="1" x14ac:dyDescent="0.4">
      <c r="B13" s="377">
        <v>8</v>
      </c>
      <c r="C13" s="378" t="s">
        <v>434</v>
      </c>
      <c r="D13" s="375">
        <f>payesh!E154</f>
        <v>0</v>
      </c>
      <c r="E13" s="376">
        <f>payesh!F154</f>
        <v>0</v>
      </c>
      <c r="F13" s="376">
        <f>payesh!G154</f>
        <v>0</v>
      </c>
      <c r="G13" s="376">
        <f>payesh!H154</f>
        <v>0</v>
      </c>
      <c r="H13" s="376">
        <f>payesh!I154</f>
        <v>0</v>
      </c>
      <c r="I13" s="376">
        <f>payesh!J154</f>
        <v>0</v>
      </c>
      <c r="J13" s="376">
        <f>payesh!K154</f>
        <v>0</v>
      </c>
      <c r="K13" s="376">
        <f>payesh!L154</f>
        <v>0</v>
      </c>
      <c r="L13" s="376">
        <f>payesh!M154</f>
        <v>0</v>
      </c>
      <c r="M13" s="376">
        <f>payesh!N154</f>
        <v>0</v>
      </c>
      <c r="N13" s="376">
        <f>payesh!O154</f>
        <v>0</v>
      </c>
      <c r="O13" s="376">
        <f>payesh!P154</f>
        <v>0</v>
      </c>
      <c r="P13" s="376">
        <f>payesh!Q154</f>
        <v>0</v>
      </c>
      <c r="Q13" s="376">
        <f>payesh!R154</f>
        <v>0</v>
      </c>
      <c r="R13" s="376">
        <f>payesh!S154</f>
        <v>0</v>
      </c>
      <c r="S13" s="376">
        <f>payesh!T154</f>
        <v>0</v>
      </c>
      <c r="T13" s="376">
        <f>payesh!U154</f>
        <v>0</v>
      </c>
      <c r="U13" s="376">
        <f>payesh!V154</f>
        <v>0</v>
      </c>
      <c r="V13" s="376">
        <f>payesh!W154</f>
        <v>0</v>
      </c>
      <c r="W13" s="376">
        <f>payesh!X154</f>
        <v>0</v>
      </c>
      <c r="X13" s="376">
        <f>payesh!Y154</f>
        <v>0</v>
      </c>
      <c r="Y13" s="376">
        <f>payesh!Z154</f>
        <v>0</v>
      </c>
      <c r="Z13" s="376">
        <f>payesh!AA154</f>
        <v>0</v>
      </c>
      <c r="AA13" s="376">
        <f>payesh!AB154</f>
        <v>0</v>
      </c>
      <c r="AB13" s="376">
        <f>payesh!AC154</f>
        <v>0</v>
      </c>
      <c r="AC13" s="376">
        <f>payesh!AD154</f>
        <v>0</v>
      </c>
      <c r="AD13" s="376">
        <f>payesh!AE154</f>
        <v>0</v>
      </c>
      <c r="AE13" s="376">
        <f>payesh!AF154</f>
        <v>0</v>
      </c>
      <c r="AF13" s="376">
        <f>payesh!AG154</f>
        <v>0</v>
      </c>
      <c r="AG13" s="376">
        <f>payesh!AH154</f>
        <v>0</v>
      </c>
      <c r="AH13" s="376">
        <f>payesh!AI154</f>
        <v>0</v>
      </c>
      <c r="AI13" s="376">
        <f>payesh!AJ154</f>
        <v>0</v>
      </c>
      <c r="AJ13" s="376">
        <f>payesh!AK154</f>
        <v>0</v>
      </c>
      <c r="AK13" s="376">
        <f>payesh!AL154</f>
        <v>0</v>
      </c>
      <c r="AL13" s="376">
        <f>payesh!AM154</f>
        <v>0</v>
      </c>
      <c r="AM13" s="376">
        <f>payesh!AN154</f>
        <v>0</v>
      </c>
      <c r="AN13" s="376">
        <f>payesh!AO154</f>
        <v>0</v>
      </c>
      <c r="AO13" s="376">
        <f>payesh!AP154</f>
        <v>0</v>
      </c>
      <c r="AP13" s="376">
        <f>payesh!AQ154</f>
        <v>0</v>
      </c>
      <c r="AQ13" s="376">
        <f>payesh!AR154</f>
        <v>0</v>
      </c>
      <c r="AR13" s="376">
        <f>payesh!AS154</f>
        <v>0</v>
      </c>
      <c r="AS13" s="376">
        <f>payesh!AT154</f>
        <v>0</v>
      </c>
      <c r="AT13" s="376">
        <f>payesh!AU154</f>
        <v>0</v>
      </c>
      <c r="AU13" s="376">
        <f>payesh!AV154</f>
        <v>0</v>
      </c>
      <c r="AV13" s="376">
        <f>payesh!AW154</f>
        <v>0</v>
      </c>
      <c r="AW13" s="376">
        <f>payesh!AX154</f>
        <v>0</v>
      </c>
      <c r="AX13" s="376">
        <f>payesh!AY154</f>
        <v>0</v>
      </c>
      <c r="AY13" s="376">
        <f>payesh!AZ154</f>
        <v>0</v>
      </c>
      <c r="AZ13" s="376">
        <f>payesh!BA154</f>
        <v>0</v>
      </c>
      <c r="BA13" s="376">
        <f>payesh!BB154</f>
        <v>0</v>
      </c>
      <c r="BB13" s="376">
        <f>payesh!BC154</f>
        <v>0</v>
      </c>
      <c r="BC13" s="376">
        <f>payesh!BD154</f>
        <v>0</v>
      </c>
      <c r="BD13" s="376">
        <f>payesh!BE154</f>
        <v>0</v>
      </c>
      <c r="BE13" s="376">
        <f>payesh!BF154</f>
        <v>0</v>
      </c>
      <c r="BF13" s="376">
        <f>payesh!BG154</f>
        <v>0</v>
      </c>
      <c r="BG13" s="376">
        <f>payesh!BH154</f>
        <v>0</v>
      </c>
      <c r="BH13" s="376">
        <f>payesh!BI154</f>
        <v>0</v>
      </c>
      <c r="BI13" s="376">
        <f>payesh!BJ154</f>
        <v>0</v>
      </c>
      <c r="BJ13" s="376">
        <f>payesh!BK154</f>
        <v>0</v>
      </c>
      <c r="BK13" s="460">
        <f>payesh!BL154</f>
        <v>0</v>
      </c>
      <c r="BL13" s="457">
        <f>COUNTIF(D13:BK13,"ت9")</f>
        <v>0</v>
      </c>
      <c r="BM13" s="409">
        <f>BL13*Pardakhti!H13</f>
        <v>0</v>
      </c>
      <c r="BN13" s="410">
        <f>BL13*Pardakhti!I13</f>
        <v>0</v>
      </c>
      <c r="BO13" s="410">
        <f>BL13*Pardakhti!J13</f>
        <v>0</v>
      </c>
      <c r="BP13" s="410">
        <f>BL13*Pardakhti!K13</f>
        <v>0</v>
      </c>
      <c r="BQ13" s="410">
        <f>BL13*Pardakhti!L13</f>
        <v>0</v>
      </c>
      <c r="BR13" s="410">
        <f>BL13*Pardakhti!M13</f>
        <v>0</v>
      </c>
      <c r="BS13" s="410" t="e">
        <f>BM13*Pardakhti!#REF!</f>
        <v>#REF!</v>
      </c>
      <c r="BT13" s="410">
        <f>BN13*Pardakhti!N13</f>
        <v>0</v>
      </c>
      <c r="BU13" s="410">
        <f>BO13*Pardakhti!O13</f>
        <v>0</v>
      </c>
      <c r="BV13" s="411" t="e">
        <f t="shared" si="0"/>
        <v>#REF!</v>
      </c>
    </row>
    <row r="14" spans="1:74" ht="29.25" thickBot="1" x14ac:dyDescent="0.45">
      <c r="B14" s="377">
        <v>9</v>
      </c>
      <c r="C14" s="378" t="s">
        <v>444</v>
      </c>
      <c r="D14" s="379">
        <f>payesh!E155</f>
        <v>0</v>
      </c>
      <c r="E14" s="380">
        <f>payesh!F155</f>
        <v>0</v>
      </c>
      <c r="F14" s="380">
        <f>payesh!G155</f>
        <v>0</v>
      </c>
      <c r="G14" s="380">
        <f>payesh!H155</f>
        <v>0</v>
      </c>
      <c r="H14" s="380">
        <f>payesh!I155</f>
        <v>0</v>
      </c>
      <c r="I14" s="380">
        <f>payesh!J155</f>
        <v>0</v>
      </c>
      <c r="J14" s="380">
        <f>payesh!K155</f>
        <v>0</v>
      </c>
      <c r="K14" s="380">
        <f>payesh!L155</f>
        <v>0</v>
      </c>
      <c r="L14" s="380">
        <f>payesh!M155</f>
        <v>0</v>
      </c>
      <c r="M14" s="380">
        <f>payesh!N155</f>
        <v>0</v>
      </c>
      <c r="N14" s="380">
        <f>payesh!O155</f>
        <v>0</v>
      </c>
      <c r="O14" s="380">
        <f>payesh!P155</f>
        <v>0</v>
      </c>
      <c r="P14" s="380">
        <f>payesh!Q155</f>
        <v>0</v>
      </c>
      <c r="Q14" s="380">
        <f>payesh!R155</f>
        <v>0</v>
      </c>
      <c r="R14" s="380">
        <f>payesh!S155</f>
        <v>0</v>
      </c>
      <c r="S14" s="380">
        <f>payesh!T155</f>
        <v>0</v>
      </c>
      <c r="T14" s="380">
        <f>payesh!U155</f>
        <v>0</v>
      </c>
      <c r="U14" s="380">
        <f>payesh!V155</f>
        <v>0</v>
      </c>
      <c r="V14" s="380">
        <f>payesh!W155</f>
        <v>0</v>
      </c>
      <c r="W14" s="380">
        <f>payesh!X155</f>
        <v>0</v>
      </c>
      <c r="X14" s="380">
        <f>payesh!Y155</f>
        <v>0</v>
      </c>
      <c r="Y14" s="380">
        <f>payesh!Z155</f>
        <v>0</v>
      </c>
      <c r="Z14" s="380">
        <f>payesh!AA155</f>
        <v>0</v>
      </c>
      <c r="AA14" s="380">
        <f>payesh!AB155</f>
        <v>0</v>
      </c>
      <c r="AB14" s="380">
        <f>payesh!AC155</f>
        <v>0</v>
      </c>
      <c r="AC14" s="380">
        <f>payesh!AD155</f>
        <v>0</v>
      </c>
      <c r="AD14" s="380">
        <f>payesh!AE155</f>
        <v>0</v>
      </c>
      <c r="AE14" s="380">
        <f>payesh!AF155</f>
        <v>0</v>
      </c>
      <c r="AF14" s="380">
        <f>payesh!AG155</f>
        <v>0</v>
      </c>
      <c r="AG14" s="380">
        <f>payesh!AH155</f>
        <v>0</v>
      </c>
      <c r="AH14" s="380">
        <f>payesh!AI155</f>
        <v>0</v>
      </c>
      <c r="AI14" s="380">
        <f>payesh!AJ155</f>
        <v>0</v>
      </c>
      <c r="AJ14" s="380">
        <f>payesh!AK155</f>
        <v>0</v>
      </c>
      <c r="AK14" s="380">
        <f>payesh!AL155</f>
        <v>0</v>
      </c>
      <c r="AL14" s="380">
        <f>payesh!AM155</f>
        <v>0</v>
      </c>
      <c r="AM14" s="380">
        <f>payesh!AN155</f>
        <v>0</v>
      </c>
      <c r="AN14" s="380">
        <f>payesh!AO155</f>
        <v>0</v>
      </c>
      <c r="AO14" s="380">
        <f>payesh!AP155</f>
        <v>0</v>
      </c>
      <c r="AP14" s="380">
        <f>payesh!AQ155</f>
        <v>0</v>
      </c>
      <c r="AQ14" s="380">
        <f>payesh!AR155</f>
        <v>0</v>
      </c>
      <c r="AR14" s="380">
        <f>payesh!AS155</f>
        <v>0</v>
      </c>
      <c r="AS14" s="380">
        <f>payesh!AT155</f>
        <v>0</v>
      </c>
      <c r="AT14" s="380">
        <f>payesh!AU155</f>
        <v>0</v>
      </c>
      <c r="AU14" s="380">
        <f>payesh!AV155</f>
        <v>0</v>
      </c>
      <c r="AV14" s="380">
        <f>payesh!AW155</f>
        <v>0</v>
      </c>
      <c r="AW14" s="380">
        <f>payesh!AX155</f>
        <v>0</v>
      </c>
      <c r="AX14" s="380">
        <f>payesh!AY155</f>
        <v>0</v>
      </c>
      <c r="AY14" s="380">
        <f>payesh!AZ155</f>
        <v>0</v>
      </c>
      <c r="AZ14" s="380">
        <f>payesh!BA155</f>
        <v>0</v>
      </c>
      <c r="BA14" s="380">
        <f>payesh!BB155</f>
        <v>0</v>
      </c>
      <c r="BB14" s="380">
        <f>payesh!BC155</f>
        <v>0</v>
      </c>
      <c r="BC14" s="380">
        <f>payesh!BD155</f>
        <v>0</v>
      </c>
      <c r="BD14" s="380">
        <f>payesh!BE155</f>
        <v>0</v>
      </c>
      <c r="BE14" s="380">
        <f>payesh!BF155</f>
        <v>0</v>
      </c>
      <c r="BF14" s="380">
        <f>payesh!BG155</f>
        <v>0</v>
      </c>
      <c r="BG14" s="380">
        <f>payesh!BH155</f>
        <v>0</v>
      </c>
      <c r="BH14" s="380">
        <f>payesh!BI155</f>
        <v>0</v>
      </c>
      <c r="BI14" s="380">
        <f>payesh!BJ155</f>
        <v>0</v>
      </c>
      <c r="BJ14" s="380">
        <f>payesh!BK155</f>
        <v>0</v>
      </c>
      <c r="BK14" s="461">
        <f>payesh!BL155</f>
        <v>0</v>
      </c>
      <c r="BL14" s="458">
        <f>COUNTIF(D14:BK14,"ت13")</f>
        <v>0</v>
      </c>
      <c r="BM14" s="412">
        <f>BL14*Pardakhti!H13</f>
        <v>0</v>
      </c>
      <c r="BN14" s="413">
        <f>BL14*Pardakhti!I13</f>
        <v>0</v>
      </c>
      <c r="BO14" s="413">
        <f>BL14*Pardakhti!J13</f>
        <v>0</v>
      </c>
      <c r="BP14" s="413">
        <f>BL14*Pardakhti!K13</f>
        <v>0</v>
      </c>
      <c r="BQ14" s="413">
        <f>BL14*Pardakhti!L13</f>
        <v>0</v>
      </c>
      <c r="BR14" s="413">
        <f>BL14*Pardakhti!M13</f>
        <v>0</v>
      </c>
      <c r="BS14" s="413" t="e">
        <f>BM14*Pardakhti!#REF!</f>
        <v>#REF!</v>
      </c>
      <c r="BT14" s="413">
        <f>BN14*Pardakhti!N13</f>
        <v>0</v>
      </c>
      <c r="BU14" s="413">
        <f>BO14*Pardakhti!O13</f>
        <v>0</v>
      </c>
      <c r="BV14" s="414" t="e">
        <f t="shared" si="0"/>
        <v>#REF!</v>
      </c>
    </row>
    <row r="15" spans="1:74" ht="19.5" customHeight="1" thickBot="1" x14ac:dyDescent="0.45">
      <c r="B15" s="628" t="s">
        <v>106</v>
      </c>
      <c r="C15" s="629"/>
      <c r="D15" s="630"/>
      <c r="E15" s="630"/>
      <c r="F15" s="630"/>
      <c r="G15" s="630"/>
      <c r="H15" s="630"/>
      <c r="I15" s="630"/>
      <c r="J15" s="630"/>
      <c r="K15" s="630"/>
      <c r="L15" s="630"/>
      <c r="M15" s="630"/>
      <c r="N15" s="630"/>
      <c r="O15" s="630"/>
      <c r="P15" s="630"/>
      <c r="Q15" s="630"/>
      <c r="R15" s="630"/>
      <c r="S15" s="630"/>
      <c r="T15" s="630"/>
      <c r="U15" s="630"/>
      <c r="V15" s="630"/>
      <c r="W15" s="630"/>
      <c r="X15" s="630"/>
      <c r="Y15" s="630"/>
      <c r="Z15" s="630"/>
      <c r="AA15" s="630"/>
      <c r="AB15" s="630"/>
      <c r="AC15" s="630"/>
      <c r="AD15" s="630"/>
      <c r="AE15" s="630"/>
      <c r="AF15" s="630"/>
      <c r="AG15" s="630"/>
      <c r="AH15" s="630"/>
      <c r="AI15" s="630"/>
      <c r="AJ15" s="630"/>
      <c r="AK15" s="630"/>
      <c r="AL15" s="630"/>
      <c r="AM15" s="630"/>
      <c r="AN15" s="630"/>
      <c r="AO15" s="630"/>
      <c r="AP15" s="630"/>
      <c r="AQ15" s="630"/>
      <c r="AR15" s="630"/>
      <c r="AS15" s="630"/>
      <c r="AT15" s="630"/>
      <c r="AU15" s="630"/>
      <c r="AV15" s="630"/>
      <c r="AW15" s="630"/>
      <c r="AX15" s="630"/>
      <c r="AY15" s="630"/>
      <c r="AZ15" s="630"/>
      <c r="BA15" s="630"/>
      <c r="BB15" s="630"/>
      <c r="BC15" s="630"/>
      <c r="BD15" s="630"/>
      <c r="BE15" s="630"/>
      <c r="BF15" s="630"/>
      <c r="BG15" s="630"/>
      <c r="BH15" s="630"/>
      <c r="BI15" s="630"/>
      <c r="BJ15" s="630"/>
      <c r="BK15" s="631"/>
      <c r="BL15" s="475">
        <f t="shared" ref="BL15:BV15" si="1">SUM(BL6:BL14)</f>
        <v>0</v>
      </c>
      <c r="BM15" s="476">
        <f t="shared" si="1"/>
        <v>0</v>
      </c>
      <c r="BN15" s="415">
        <f t="shared" si="1"/>
        <v>0</v>
      </c>
      <c r="BO15" s="415">
        <f t="shared" si="1"/>
        <v>0</v>
      </c>
      <c r="BP15" s="415">
        <f t="shared" si="1"/>
        <v>0</v>
      </c>
      <c r="BQ15" s="415">
        <f t="shared" si="1"/>
        <v>0</v>
      </c>
      <c r="BR15" s="416">
        <f t="shared" si="1"/>
        <v>0</v>
      </c>
      <c r="BS15" s="416" t="e">
        <f t="shared" si="1"/>
        <v>#REF!</v>
      </c>
      <c r="BT15" s="416">
        <f t="shared" si="1"/>
        <v>0</v>
      </c>
      <c r="BU15" s="416">
        <f t="shared" si="1"/>
        <v>0</v>
      </c>
      <c r="BV15" s="477" t="e">
        <f t="shared" si="1"/>
        <v>#REF!</v>
      </c>
    </row>
    <row r="16" spans="1:74" ht="19.5" thickBot="1" x14ac:dyDescent="0.45">
      <c r="B16" s="628" t="s">
        <v>414</v>
      </c>
      <c r="C16" s="635"/>
      <c r="D16" s="636"/>
      <c r="E16" s="629"/>
      <c r="F16" s="629"/>
      <c r="G16" s="629"/>
      <c r="H16" s="629"/>
      <c r="I16" s="629"/>
      <c r="J16" s="629"/>
      <c r="K16" s="629"/>
      <c r="L16" s="629"/>
      <c r="M16" s="629"/>
      <c r="N16" s="629"/>
      <c r="O16" s="629"/>
      <c r="P16" s="635"/>
      <c r="Q16" s="636" t="s">
        <v>227</v>
      </c>
      <c r="R16" s="629"/>
      <c r="S16" s="629"/>
      <c r="T16" s="629"/>
      <c r="U16" s="629"/>
      <c r="V16" s="629"/>
      <c r="W16" s="629"/>
      <c r="X16" s="629"/>
      <c r="Y16" s="629"/>
      <c r="Z16" s="629"/>
      <c r="AA16" s="629"/>
      <c r="AB16" s="629"/>
      <c r="AC16" s="629"/>
      <c r="AD16" s="629"/>
      <c r="AE16" s="629"/>
      <c r="AF16" s="629"/>
      <c r="AG16" s="629"/>
      <c r="AH16" s="637"/>
      <c r="AI16" s="638"/>
      <c r="AJ16" s="639"/>
      <c r="AK16" s="639"/>
      <c r="AL16" s="639"/>
      <c r="AM16" s="640"/>
    </row>
    <row r="17" spans="2:39" ht="9" customHeight="1" thickBot="1" x14ac:dyDescent="0.45"/>
    <row r="18" spans="2:39" ht="18.75" x14ac:dyDescent="0.4">
      <c r="B18" s="641" t="s">
        <v>415</v>
      </c>
      <c r="C18" s="642"/>
      <c r="D18" s="642"/>
      <c r="E18" s="642"/>
      <c r="F18" s="642"/>
      <c r="G18" s="642"/>
      <c r="H18" s="642"/>
      <c r="I18" s="642"/>
      <c r="J18" s="643"/>
      <c r="K18" s="644" t="s">
        <v>416</v>
      </c>
      <c r="L18" s="642"/>
      <c r="M18" s="642"/>
      <c r="N18" s="642"/>
      <c r="O18" s="642"/>
      <c r="P18" s="642"/>
      <c r="Q18" s="642"/>
      <c r="R18" s="642"/>
      <c r="S18" s="642"/>
      <c r="T18" s="642"/>
      <c r="U18" s="642"/>
      <c r="V18" s="642"/>
      <c r="W18" s="642"/>
      <c r="X18" s="642"/>
      <c r="Y18" s="642"/>
      <c r="Z18" s="642"/>
      <c r="AA18" s="642"/>
      <c r="AB18" s="642"/>
      <c r="AC18" s="642"/>
      <c r="AD18" s="642"/>
      <c r="AE18" s="642"/>
      <c r="AF18" s="642"/>
      <c r="AG18" s="642"/>
      <c r="AH18" s="642"/>
      <c r="AI18" s="643"/>
      <c r="AJ18" s="644" t="s">
        <v>417</v>
      </c>
      <c r="AK18" s="642"/>
      <c r="AL18" s="642"/>
      <c r="AM18" s="645"/>
    </row>
    <row r="19" spans="2:39" ht="19.5" thickBot="1" x14ac:dyDescent="0.45">
      <c r="B19" s="624"/>
      <c r="C19" s="625"/>
      <c r="D19" s="625"/>
      <c r="E19" s="625"/>
      <c r="F19" s="625"/>
      <c r="G19" s="625"/>
      <c r="H19" s="625"/>
      <c r="I19" s="625"/>
      <c r="J19" s="626"/>
      <c r="K19" s="627"/>
      <c r="L19" s="625"/>
      <c r="M19" s="625"/>
      <c r="N19" s="625"/>
      <c r="O19" s="625"/>
      <c r="P19" s="625"/>
      <c r="Q19" s="625"/>
      <c r="R19" s="625"/>
      <c r="S19" s="625"/>
      <c r="T19" s="625"/>
      <c r="U19" s="625"/>
      <c r="V19" s="625"/>
      <c r="W19" s="625"/>
      <c r="X19" s="625"/>
      <c r="Y19" s="625"/>
      <c r="Z19" s="625"/>
      <c r="AA19" s="625"/>
      <c r="AB19" s="625"/>
      <c r="AC19" s="625"/>
      <c r="AD19" s="625"/>
      <c r="AE19" s="625"/>
      <c r="AF19" s="625"/>
      <c r="AG19" s="625"/>
      <c r="AH19" s="625"/>
      <c r="AI19" s="626"/>
      <c r="AJ19" s="632"/>
      <c r="AK19" s="633"/>
      <c r="AL19" s="633"/>
      <c r="AM19" s="634"/>
    </row>
  </sheetData>
  <mergeCells count="26">
    <mergeCell ref="A2:BK2"/>
    <mergeCell ref="B3:B5"/>
    <mergeCell ref="C3:C5"/>
    <mergeCell ref="B19:J19"/>
    <mergeCell ref="K19:AI19"/>
    <mergeCell ref="B15:BK15"/>
    <mergeCell ref="AJ19:AM19"/>
    <mergeCell ref="B16:C16"/>
    <mergeCell ref="D16:P16"/>
    <mergeCell ref="Q16:AH16"/>
    <mergeCell ref="AI16:AM16"/>
    <mergeCell ref="B18:J18"/>
    <mergeCell ref="K18:AI18"/>
    <mergeCell ref="AJ18:AM18"/>
    <mergeCell ref="BL3:BV3"/>
    <mergeCell ref="BR4:BR5"/>
    <mergeCell ref="BT4:BT5"/>
    <mergeCell ref="BV4:BV5"/>
    <mergeCell ref="BQ4:BQ5"/>
    <mergeCell ref="BL4:BL5"/>
    <mergeCell ref="BM4:BM5"/>
    <mergeCell ref="BN4:BN5"/>
    <mergeCell ref="BO4:BO5"/>
    <mergeCell ref="BP4:BP5"/>
    <mergeCell ref="BS4:BS5"/>
    <mergeCell ref="BU4:BU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2018-08-26T16:16:35Z</dcterms:modified>
</cp:coreProperties>
</file>